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0920" activeTab="0"/>
  </bookViews>
  <sheets>
    <sheet name="Y to Y" sheetId="1" r:id="rId1"/>
    <sheet name="Monthl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<sst xmlns="http://schemas.openxmlformats.org/spreadsheetml/2006/main" count="465" uniqueCount="110">
  <si>
    <t>Violation Code</t>
  </si>
  <si>
    <t>Violation Description</t>
  </si>
  <si>
    <t>Violation Class</t>
  </si>
  <si>
    <t>Category</t>
  </si>
  <si>
    <t>Total Violations</t>
  </si>
  <si>
    <t>Percent of QOL</t>
  </si>
  <si>
    <t>21 MPC</t>
  </si>
  <si>
    <t>Drinking in Public</t>
  </si>
  <si>
    <t>Infraction</t>
  </si>
  <si>
    <t>Alcohol</t>
  </si>
  <si>
    <t>25620 (a) BP</t>
  </si>
  <si>
    <t>Possession of an Open Container</t>
  </si>
  <si>
    <t>4.10 PC</t>
  </si>
  <si>
    <t>Alcohol Consumption in Parks</t>
  </si>
  <si>
    <t>647 (f) PC</t>
  </si>
  <si>
    <t>Drunk in Public</t>
  </si>
  <si>
    <t>Misdemeanor</t>
  </si>
  <si>
    <t>Subtotal (Alcohol)</t>
  </si>
  <si>
    <t>23117 (a) CVC</t>
  </si>
  <si>
    <t>Dog not secure in vehicle</t>
  </si>
  <si>
    <t>Animal</t>
  </si>
  <si>
    <t>40 (a) HC</t>
  </si>
  <si>
    <t>Dog defacation</t>
  </si>
  <si>
    <t/>
  </si>
  <si>
    <t>40 (b) HC</t>
  </si>
  <si>
    <t>Pooper Scooper</t>
  </si>
  <si>
    <t>41.12 (a) HC</t>
  </si>
  <si>
    <t>Dog not leashed</t>
  </si>
  <si>
    <t>41.15 (a) HC</t>
  </si>
  <si>
    <t>Unlicensed Animal</t>
  </si>
  <si>
    <t>Subtotal (Animal)</t>
  </si>
  <si>
    <t>3.12 Park Code</t>
  </si>
  <si>
    <t>Camping In Park</t>
  </si>
  <si>
    <t>Camping</t>
  </si>
  <si>
    <t>3.13 Park Code</t>
  </si>
  <si>
    <t>Sleeping in Park 22-06</t>
  </si>
  <si>
    <t>647 (e) PC</t>
  </si>
  <si>
    <t>647 (j) PC</t>
  </si>
  <si>
    <t>Lodging</t>
  </si>
  <si>
    <t>97 (a) MPC</t>
  </si>
  <si>
    <t>Camping in House Car</t>
  </si>
  <si>
    <t>97 (b) MPC</t>
  </si>
  <si>
    <t>Camping in Car</t>
  </si>
  <si>
    <t>Subtotal (Camping)</t>
  </si>
  <si>
    <t>290 (C PC</t>
  </si>
  <si>
    <t>Transient to Register as a Sex Offender/60 days</t>
  </si>
  <si>
    <t>Other</t>
  </si>
  <si>
    <t>293.1 HC</t>
  </si>
  <si>
    <t>Theft of Recyclables</t>
  </si>
  <si>
    <t>3.02 Park Code</t>
  </si>
  <si>
    <t>Disobey Signs in Park</t>
  </si>
  <si>
    <t>372 PC</t>
  </si>
  <si>
    <t>Maintaining o Public Nuisance</t>
  </si>
  <si>
    <t>869.a(1)</t>
  </si>
  <si>
    <t>Peddling without a Permit</t>
  </si>
  <si>
    <t>Subtotal (Other)</t>
  </si>
  <si>
    <t>120-2 (d) 1 thru 120-2 (d) 4 MPC</t>
  </si>
  <si>
    <t>Aggressive Solicitation</t>
  </si>
  <si>
    <t>Panhandling</t>
  </si>
  <si>
    <t>22520.5 CVC</t>
  </si>
  <si>
    <t>Soliciting near/on Freeway On/Off Ramp</t>
  </si>
  <si>
    <t>Subtotal (Panhandling)</t>
  </si>
  <si>
    <t>124.3 MPC</t>
  </si>
  <si>
    <t>Automatic Public Toilet</t>
  </si>
  <si>
    <t>Public Health</t>
  </si>
  <si>
    <t>153 MPC</t>
  </si>
  <si>
    <t>Urinating in Public</t>
  </si>
  <si>
    <t>33 MPC</t>
  </si>
  <si>
    <t>Littering</t>
  </si>
  <si>
    <t>374.3 (a) PC</t>
  </si>
  <si>
    <t>Unlawful Dumping of Waste</t>
  </si>
  <si>
    <t>Subtotal (Public Health)</t>
  </si>
  <si>
    <t>166 (4) PC</t>
  </si>
  <si>
    <t>Violation of a Stay Away Order</t>
  </si>
  <si>
    <t>Trespassing</t>
  </si>
  <si>
    <t>22 (a) MPC</t>
  </si>
  <si>
    <t>Obstruction of Street and Sidewalk</t>
  </si>
  <si>
    <t>23 (a) MPC</t>
  </si>
  <si>
    <t>Obstruction of Street and Sidewalk (24 hours)</t>
  </si>
  <si>
    <t>25 MPC</t>
  </si>
  <si>
    <t>602 (m) PC</t>
  </si>
  <si>
    <t>602.1 PC</t>
  </si>
  <si>
    <t>Interfering with a Business</t>
  </si>
  <si>
    <t>647 (c PC</t>
  </si>
  <si>
    <t>Obstruction of Streets and Sidewalks</t>
  </si>
  <si>
    <t>Subtotal (Trespassing)</t>
  </si>
  <si>
    <t xml:space="preserve">Grand Total </t>
  </si>
  <si>
    <t xml:space="preserve">Notes:  </t>
  </si>
  <si>
    <t>Only includes data for the last quarter of the year (October - December).</t>
  </si>
  <si>
    <t>Year</t>
  </si>
  <si>
    <t>Comment: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</si>
  <si>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</si>
  <si>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</si>
  <si>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</si>
  <si>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</si>
  <si>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</si>
  <si>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</si>
  <si>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</si>
  <si>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</si>
  <si>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</si>
  <si>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</si>
  <si>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</si>
  <si>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</si>
  <si>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168 b</t>
  </si>
  <si>
    <t>168 d</t>
  </si>
  <si>
    <t>Sit Lie</t>
  </si>
  <si>
    <t>Grand Total Violations</t>
  </si>
  <si>
    <t>Totals</t>
  </si>
  <si>
    <t>Report date: 1/09/12</t>
  </si>
  <si>
    <t>Only includes data through November 2011.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</si>
</sst>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33" borderId="10" xfId="57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wrapText="1"/>
      <protection/>
    </xf>
    <xf numFmtId="0" fontId="4" fillId="0" borderId="10" xfId="57" applyFont="1" applyFill="1" applyBorder="1" applyAlignment="1">
      <alignment wrapText="1"/>
      <protection/>
    </xf>
    <xf numFmtId="0" fontId="4" fillId="0" borderId="11" xfId="57" applyFont="1" applyFill="1" applyBorder="1" applyAlignment="1">
      <alignment wrapText="1"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57" applyFont="1" applyFill="1" applyBorder="1" applyAlignment="1">
      <alignment wrapText="1"/>
      <protection/>
    </xf>
    <xf numFmtId="0" fontId="5" fillId="0" borderId="11" xfId="57" applyFont="1" applyFill="1" applyBorder="1" applyAlignment="1">
      <alignment wrapText="1"/>
      <protection/>
    </xf>
    <xf numFmtId="0" fontId="5" fillId="0" borderId="12" xfId="57" applyFont="1" applyFill="1" applyBorder="1" applyAlignment="1">
      <alignment wrapText="1"/>
      <protection/>
    </xf>
    <xf numFmtId="10" fontId="3" fillId="0" borderId="13" xfId="0" applyNumberFormat="1" applyFont="1" applyBorder="1" applyAlignment="1">
      <alignment/>
    </xf>
    <xf numFmtId="1" fontId="5" fillId="0" borderId="12" xfId="57" applyNumberFormat="1" applyFont="1" applyFill="1" applyBorder="1" applyAlignment="1">
      <alignment wrapText="1"/>
      <protection/>
    </xf>
    <xf numFmtId="0" fontId="4" fillId="0" borderId="14" xfId="57" applyFont="1" applyFill="1" applyBorder="1" applyAlignment="1">
      <alignment wrapText="1"/>
      <protection/>
    </xf>
    <xf numFmtId="0" fontId="4" fillId="0" borderId="15" xfId="57" applyFont="1" applyFill="1" applyBorder="1" applyAlignment="1">
      <alignment wrapText="1"/>
      <protection/>
    </xf>
    <xf numFmtId="0" fontId="3" fillId="0" borderId="16" xfId="0" applyFont="1" applyBorder="1" applyAlignment="1">
      <alignment/>
    </xf>
    <xf numFmtId="0" fontId="5" fillId="0" borderId="17" xfId="57" applyFont="1" applyFill="1" applyBorder="1" applyAlignment="1">
      <alignment wrapText="1"/>
      <protection/>
    </xf>
    <xf numFmtId="10" fontId="3" fillId="0" borderId="18" xfId="0" applyNumberFormat="1" applyFont="1" applyBorder="1" applyAlignment="1">
      <alignment/>
    </xf>
    <xf numFmtId="0" fontId="6" fillId="0" borderId="0" xfId="57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0" borderId="0" xfId="0" applyFont="1" applyAlignment="1">
      <alignment/>
    </xf>
    <xf numFmtId="0" fontId="4" fillId="0" borderId="0" xfId="57" applyFont="1" applyFill="1" applyBorder="1" applyAlignment="1">
      <alignment wrapText="1"/>
      <protection/>
    </xf>
    <xf numFmtId="0" fontId="5" fillId="0" borderId="0" xfId="57" applyFont="1" applyFill="1" applyBorder="1" applyAlignment="1">
      <alignment wrapText="1"/>
      <protection/>
    </xf>
    <xf numFmtId="10" fontId="3" fillId="0" borderId="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0" borderId="10" xfId="57" applyFont="1" applyFill="1" applyBorder="1" applyAlignment="1">
      <alignment wrapText="1"/>
      <protection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R56" sqref="R56"/>
    </sheetView>
  </sheetViews>
  <sheetFormatPr defaultColWidth="9.140625" defaultRowHeight="12.75"/>
  <cols>
    <col min="1" max="1" width="19.00390625" style="3" customWidth="1"/>
    <col min="2" max="2" width="18.28125" style="3" bestFit="1" customWidth="1"/>
    <col min="3" max="3" width="15.57421875" style="3" customWidth="1"/>
    <col min="4" max="4" width="9.140625" style="3" customWidth="1"/>
    <col min="5" max="5" width="7.57421875" style="3" customWidth="1"/>
    <col min="6" max="6" width="6.28125" style="3" customWidth="1"/>
    <col min="7" max="7" width="7.57421875" style="3" customWidth="1"/>
    <col min="8" max="8" width="6.421875" style="3" customWidth="1"/>
    <col min="9" max="9" width="7.7109375" style="3" customWidth="1"/>
    <col min="10" max="10" width="6.57421875" style="3" customWidth="1"/>
    <col min="11" max="11" width="7.7109375" style="3" customWidth="1"/>
    <col min="12" max="12" width="6.28125" style="3" customWidth="1"/>
    <col min="13" max="13" width="7.00390625" style="3" customWidth="1"/>
    <col min="14" max="14" width="7.421875" style="3" bestFit="1" customWidth="1"/>
    <col min="15" max="16384" width="9.140625" style="3" customWidth="1"/>
  </cols>
  <sheetData>
    <row r="1" spans="1:16" ht="10.5">
      <c r="A1" s="1"/>
      <c r="B1" s="1"/>
      <c r="C1" s="1"/>
      <c r="D1" s="2"/>
      <c r="E1" s="33">
        <v>2006</v>
      </c>
      <c r="F1" s="34"/>
      <c r="G1" s="33">
        <v>2007</v>
      </c>
      <c r="H1" s="34"/>
      <c r="I1" s="33">
        <v>2008</v>
      </c>
      <c r="J1" s="34"/>
      <c r="K1" s="33">
        <v>2009</v>
      </c>
      <c r="L1" s="34"/>
      <c r="M1" s="33">
        <v>2010</v>
      </c>
      <c r="N1" s="34"/>
      <c r="O1" s="33">
        <v>2011</v>
      </c>
      <c r="P1" s="34"/>
    </row>
    <row r="2" spans="1:16" ht="31.5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6" t="s">
        <v>4</v>
      </c>
      <c r="H2" s="7" t="s">
        <v>5</v>
      </c>
      <c r="I2" s="6" t="s">
        <v>4</v>
      </c>
      <c r="J2" s="7" t="s">
        <v>5</v>
      </c>
      <c r="K2" s="6" t="s">
        <v>4</v>
      </c>
      <c r="L2" s="7" t="s">
        <v>5</v>
      </c>
      <c r="M2" s="6" t="s">
        <v>4</v>
      </c>
      <c r="N2" s="7" t="s">
        <v>5</v>
      </c>
      <c r="O2" s="6" t="s">
        <v>4</v>
      </c>
      <c r="P2" s="7" t="s">
        <v>5</v>
      </c>
    </row>
    <row r="3" spans="1:16" ht="10.5">
      <c r="A3" s="8" t="s">
        <v>6</v>
      </c>
      <c r="B3" s="8" t="s">
        <v>7</v>
      </c>
      <c r="C3" s="8" t="s">
        <v>8</v>
      </c>
      <c r="D3" s="9" t="s">
        <v>9</v>
      </c>
      <c r="E3" s="10">
        <v>1</v>
      </c>
      <c r="F3" s="11"/>
      <c r="G3" s="10">
        <v>295</v>
      </c>
      <c r="H3" s="11"/>
      <c r="I3" s="10">
        <v>2189</v>
      </c>
      <c r="J3" s="11"/>
      <c r="K3" s="10">
        <v>2405</v>
      </c>
      <c r="L3" s="11"/>
      <c r="M3" s="10">
        <v>1018</v>
      </c>
      <c r="N3" s="11"/>
      <c r="O3" s="10">
        <f>Monthly!Q3</f>
        <v>132</v>
      </c>
      <c r="P3" s="11"/>
    </row>
    <row r="4" spans="1:16" ht="21">
      <c r="A4" s="8" t="s">
        <v>10</v>
      </c>
      <c r="B4" s="8" t="s">
        <v>11</v>
      </c>
      <c r="C4" s="8" t="s">
        <v>8</v>
      </c>
      <c r="D4" s="9" t="s">
        <v>9</v>
      </c>
      <c r="E4" s="10">
        <v>3</v>
      </c>
      <c r="F4" s="11"/>
      <c r="G4" s="10">
        <v>498</v>
      </c>
      <c r="H4" s="11"/>
      <c r="I4" s="10">
        <v>3544</v>
      </c>
      <c r="J4" s="11"/>
      <c r="K4" s="10">
        <v>4919</v>
      </c>
      <c r="L4" s="11"/>
      <c r="M4" s="10">
        <v>2737</v>
      </c>
      <c r="N4" s="11"/>
      <c r="O4" s="10">
        <f>Monthly!Q4</f>
        <v>549</v>
      </c>
      <c r="P4" s="11"/>
    </row>
    <row r="5" spans="1:16" ht="21">
      <c r="A5" s="8" t="s">
        <v>12</v>
      </c>
      <c r="B5" s="8" t="s">
        <v>13</v>
      </c>
      <c r="C5" s="8" t="s">
        <v>8</v>
      </c>
      <c r="D5" s="9" t="s">
        <v>9</v>
      </c>
      <c r="E5" s="10"/>
      <c r="F5" s="11"/>
      <c r="G5" s="10">
        <v>99</v>
      </c>
      <c r="H5" s="11"/>
      <c r="I5" s="10">
        <v>104</v>
      </c>
      <c r="J5" s="11"/>
      <c r="K5" s="10">
        <v>65</v>
      </c>
      <c r="L5" s="11"/>
      <c r="M5" s="10">
        <v>75</v>
      </c>
      <c r="N5" s="11"/>
      <c r="O5" s="10">
        <f>Monthly!Q5</f>
        <v>19</v>
      </c>
      <c r="P5" s="11"/>
    </row>
    <row r="6" spans="1:16" ht="10.5">
      <c r="A6" s="8" t="s">
        <v>14</v>
      </c>
      <c r="B6" s="8" t="s">
        <v>15</v>
      </c>
      <c r="C6" s="8" t="s">
        <v>16</v>
      </c>
      <c r="D6" s="9" t="s">
        <v>9</v>
      </c>
      <c r="E6" s="10">
        <v>81</v>
      </c>
      <c r="F6" s="11"/>
      <c r="G6" s="10">
        <v>920</v>
      </c>
      <c r="H6" s="11"/>
      <c r="I6" s="10">
        <v>321</v>
      </c>
      <c r="J6" s="11"/>
      <c r="K6" s="10">
        <v>369</v>
      </c>
      <c r="L6" s="11"/>
      <c r="M6" s="10">
        <v>104</v>
      </c>
      <c r="N6" s="11"/>
      <c r="O6" s="10">
        <f>Monthly!Q6</f>
        <v>101</v>
      </c>
      <c r="P6" s="11"/>
    </row>
    <row r="7" spans="1:16" ht="10.5">
      <c r="A7" s="8"/>
      <c r="B7" s="12" t="s">
        <v>17</v>
      </c>
      <c r="C7" s="12"/>
      <c r="D7" s="13"/>
      <c r="E7" s="14">
        <f>SUM(E3:E6)</f>
        <v>85</v>
      </c>
      <c r="F7" s="15">
        <f>SUM(E7/E55)</f>
        <v>0.4336734693877551</v>
      </c>
      <c r="G7" s="14">
        <f>SUM(G3:G6)</f>
        <v>1812</v>
      </c>
      <c r="H7" s="15">
        <f>SUM(G7/G55)</f>
        <v>0.3888412017167382</v>
      </c>
      <c r="I7" s="16">
        <f>SUM(I3:I6)</f>
        <v>6158</v>
      </c>
      <c r="J7" s="15">
        <f>SUM(I7/I55)</f>
        <v>0.48389124626748387</v>
      </c>
      <c r="K7" s="16">
        <f>SUM(K3:K6)</f>
        <v>7758</v>
      </c>
      <c r="L7" s="15">
        <f>SUM(K7/K55)</f>
        <v>0.6016285381930981</v>
      </c>
      <c r="M7" s="14">
        <f>SUM(M3:M6)</f>
        <v>3934</v>
      </c>
      <c r="N7" s="15">
        <f>SUM(M7/M55)</f>
        <v>0.5332068311195446</v>
      </c>
      <c r="O7" s="14">
        <f>SUM(O3:O6)</f>
        <v>801</v>
      </c>
      <c r="P7" s="15">
        <f>SUM(O7/O55)</f>
        <v>0.4308768154922001</v>
      </c>
    </row>
    <row r="8" spans="1:16" ht="31.5">
      <c r="A8" s="4" t="s">
        <v>0</v>
      </c>
      <c r="B8" s="4" t="s">
        <v>1</v>
      </c>
      <c r="C8" s="4" t="s">
        <v>2</v>
      </c>
      <c r="D8" s="5" t="s">
        <v>3</v>
      </c>
      <c r="E8" s="6" t="s">
        <v>4</v>
      </c>
      <c r="F8" s="7" t="s">
        <v>5</v>
      </c>
      <c r="G8" s="6" t="s">
        <v>4</v>
      </c>
      <c r="H8" s="7" t="s">
        <v>5</v>
      </c>
      <c r="I8" s="6" t="s">
        <v>4</v>
      </c>
      <c r="J8" s="7" t="s">
        <v>5</v>
      </c>
      <c r="K8" s="6" t="s">
        <v>4</v>
      </c>
      <c r="L8" s="7" t="s">
        <v>5</v>
      </c>
      <c r="M8" s="6" t="s">
        <v>4</v>
      </c>
      <c r="N8" s="7" t="s">
        <v>5</v>
      </c>
      <c r="O8" s="6" t="s">
        <v>4</v>
      </c>
      <c r="P8" s="7" t="s">
        <v>5</v>
      </c>
    </row>
    <row r="9" spans="1:16" ht="21">
      <c r="A9" s="8" t="s">
        <v>18</v>
      </c>
      <c r="B9" s="8" t="s">
        <v>19</v>
      </c>
      <c r="C9" s="8"/>
      <c r="D9" s="9" t="s">
        <v>20</v>
      </c>
      <c r="E9" s="10"/>
      <c r="F9" s="11"/>
      <c r="G9" s="10"/>
      <c r="H9" s="11"/>
      <c r="I9" s="10"/>
      <c r="J9" s="11"/>
      <c r="K9" s="10">
        <v>1</v>
      </c>
      <c r="L9" s="11"/>
      <c r="M9" s="10">
        <v>0</v>
      </c>
      <c r="N9" s="11"/>
      <c r="O9" s="10">
        <f>Monthly!Q9</f>
        <v>3</v>
      </c>
      <c r="P9" s="11"/>
    </row>
    <row r="10" spans="1:16" ht="10.5">
      <c r="A10" s="8" t="s">
        <v>21</v>
      </c>
      <c r="B10" s="8" t="s">
        <v>22</v>
      </c>
      <c r="C10" s="8" t="s">
        <v>23</v>
      </c>
      <c r="D10" s="9" t="s">
        <v>20</v>
      </c>
      <c r="E10" s="10"/>
      <c r="F10" s="11"/>
      <c r="G10" s="10"/>
      <c r="H10" s="11"/>
      <c r="I10" s="10"/>
      <c r="J10" s="11"/>
      <c r="K10" s="10">
        <v>3</v>
      </c>
      <c r="L10" s="11"/>
      <c r="M10" s="10">
        <v>1</v>
      </c>
      <c r="N10" s="11"/>
      <c r="O10" s="10">
        <f>Monthly!Q10</f>
        <v>0</v>
      </c>
      <c r="P10" s="11"/>
    </row>
    <row r="11" spans="1:16" ht="10.5">
      <c r="A11" s="8" t="s">
        <v>24</v>
      </c>
      <c r="B11" s="8" t="s">
        <v>25</v>
      </c>
      <c r="C11" s="8"/>
      <c r="D11" s="9" t="s">
        <v>20</v>
      </c>
      <c r="E11" s="10"/>
      <c r="F11" s="11"/>
      <c r="G11" s="10"/>
      <c r="H11" s="11"/>
      <c r="I11" s="10"/>
      <c r="J11" s="11"/>
      <c r="K11" s="10"/>
      <c r="L11" s="11"/>
      <c r="M11" s="10">
        <v>3</v>
      </c>
      <c r="N11" s="11"/>
      <c r="O11" s="10">
        <f>Monthly!Q11</f>
        <v>0</v>
      </c>
      <c r="P11" s="11"/>
    </row>
    <row r="12" spans="1:16" ht="10.5">
      <c r="A12" s="8" t="s">
        <v>26</v>
      </c>
      <c r="B12" s="8" t="s">
        <v>27</v>
      </c>
      <c r="C12" s="8" t="s">
        <v>23</v>
      </c>
      <c r="D12" s="9" t="s">
        <v>20</v>
      </c>
      <c r="E12" s="10"/>
      <c r="F12" s="11"/>
      <c r="G12" s="10">
        <v>1</v>
      </c>
      <c r="H12" s="11"/>
      <c r="I12" s="10"/>
      <c r="J12" s="11"/>
      <c r="K12" s="10">
        <v>22</v>
      </c>
      <c r="L12" s="11"/>
      <c r="M12" s="10">
        <v>29</v>
      </c>
      <c r="N12" s="11"/>
      <c r="O12" s="10">
        <f>Monthly!Q12</f>
        <v>8</v>
      </c>
      <c r="P12" s="11"/>
    </row>
    <row r="13" spans="1:16" ht="10.5">
      <c r="A13" s="17" t="s">
        <v>28</v>
      </c>
      <c r="B13" s="17" t="s">
        <v>29</v>
      </c>
      <c r="D13" s="18" t="s">
        <v>20</v>
      </c>
      <c r="E13" s="10"/>
      <c r="F13" s="11"/>
      <c r="G13" s="10"/>
      <c r="H13" s="11"/>
      <c r="I13" s="10"/>
      <c r="J13" s="11"/>
      <c r="K13" s="10">
        <v>1</v>
      </c>
      <c r="L13" s="11"/>
      <c r="M13" s="10">
        <v>9</v>
      </c>
      <c r="N13" s="11"/>
      <c r="O13" s="10">
        <f>Monthly!Q13</f>
        <v>1</v>
      </c>
      <c r="P13" s="11"/>
    </row>
    <row r="14" spans="1:16" ht="10.5">
      <c r="A14" s="8"/>
      <c r="B14" s="12" t="s">
        <v>30</v>
      </c>
      <c r="C14" s="12"/>
      <c r="D14" s="13"/>
      <c r="E14" s="14">
        <f>SUM(E9:E13)</f>
        <v>0</v>
      </c>
      <c r="F14" s="15">
        <f>SUM(E14/E55)</f>
        <v>0</v>
      </c>
      <c r="G14" s="14">
        <f>SUM(G9:G13)</f>
        <v>1</v>
      </c>
      <c r="H14" s="15">
        <f>SUM(G14/G55)</f>
        <v>0.00021459227467811158</v>
      </c>
      <c r="I14" s="14">
        <f>SUM(I9:I13)</f>
        <v>0</v>
      </c>
      <c r="J14" s="15">
        <f>SUM(I14/I55)</f>
        <v>0</v>
      </c>
      <c r="K14" s="14">
        <f>SUM(K9:K13)</f>
        <v>27</v>
      </c>
      <c r="L14" s="15">
        <f>SUM(K14/K55)</f>
        <v>0.0020938348196975574</v>
      </c>
      <c r="M14" s="14">
        <f>SUM(M9:M13)</f>
        <v>42</v>
      </c>
      <c r="N14" s="15">
        <f>SUM(M14/M55)</f>
        <v>0.0056925996204933585</v>
      </c>
      <c r="O14" s="14">
        <f>SUM(O9:O13)</f>
        <v>12</v>
      </c>
      <c r="P14" s="15">
        <f>SUM(O14/O55)</f>
        <v>0.006455083378160301</v>
      </c>
    </row>
    <row r="15" spans="1:16" ht="31.5">
      <c r="A15" s="4" t="s">
        <v>0</v>
      </c>
      <c r="B15" s="4" t="s">
        <v>1</v>
      </c>
      <c r="C15" s="4" t="s">
        <v>2</v>
      </c>
      <c r="D15" s="5" t="s">
        <v>3</v>
      </c>
      <c r="E15" s="6" t="s">
        <v>4</v>
      </c>
      <c r="F15" s="7" t="s">
        <v>5</v>
      </c>
      <c r="G15" s="6" t="s">
        <v>4</v>
      </c>
      <c r="H15" s="7" t="s">
        <v>5</v>
      </c>
      <c r="I15" s="6" t="s">
        <v>4</v>
      </c>
      <c r="J15" s="7" t="s">
        <v>5</v>
      </c>
      <c r="K15" s="6" t="s">
        <v>4</v>
      </c>
      <c r="L15" s="7" t="s">
        <v>5</v>
      </c>
      <c r="M15" s="6" t="s">
        <v>4</v>
      </c>
      <c r="N15" s="7" t="s">
        <v>5</v>
      </c>
      <c r="O15" s="6" t="s">
        <v>4</v>
      </c>
      <c r="P15" s="7" t="s">
        <v>5</v>
      </c>
    </row>
    <row r="16" spans="1:16" ht="10.5">
      <c r="A16" s="8" t="s">
        <v>31</v>
      </c>
      <c r="B16" s="8" t="s">
        <v>32</v>
      </c>
      <c r="C16" s="8" t="s">
        <v>16</v>
      </c>
      <c r="D16" s="9" t="s">
        <v>33</v>
      </c>
      <c r="E16" s="10"/>
      <c r="F16" s="11"/>
      <c r="G16" s="10">
        <v>338</v>
      </c>
      <c r="H16" s="11"/>
      <c r="I16" s="10">
        <v>363</v>
      </c>
      <c r="J16" s="11"/>
      <c r="K16" s="10">
        <v>325</v>
      </c>
      <c r="L16" s="11"/>
      <c r="M16" s="10">
        <v>398</v>
      </c>
      <c r="N16" s="11"/>
      <c r="O16" s="10">
        <f>Monthly!Q16</f>
        <v>185</v>
      </c>
      <c r="P16" s="11"/>
    </row>
    <row r="17" spans="1:16" ht="10.5">
      <c r="A17" s="8" t="s">
        <v>34</v>
      </c>
      <c r="B17" s="8" t="s">
        <v>35</v>
      </c>
      <c r="C17" s="8" t="s">
        <v>8</v>
      </c>
      <c r="D17" s="9" t="s">
        <v>33</v>
      </c>
      <c r="E17" s="10">
        <v>1</v>
      </c>
      <c r="F17" s="11"/>
      <c r="G17" s="10">
        <v>802</v>
      </c>
      <c r="H17" s="11"/>
      <c r="I17" s="10">
        <v>1292</v>
      </c>
      <c r="J17" s="11"/>
      <c r="K17" s="10">
        <v>893</v>
      </c>
      <c r="L17" s="11"/>
      <c r="M17" s="10">
        <v>779</v>
      </c>
      <c r="N17" s="11"/>
      <c r="O17" s="10">
        <f>Monthly!Q17</f>
        <v>135</v>
      </c>
      <c r="P17" s="11"/>
    </row>
    <row r="18" spans="1:16" ht="10.5">
      <c r="A18" s="8" t="s">
        <v>36</v>
      </c>
      <c r="B18" s="8" t="s">
        <v>33</v>
      </c>
      <c r="C18" s="8" t="s">
        <v>16</v>
      </c>
      <c r="D18" s="9" t="s">
        <v>33</v>
      </c>
      <c r="E18" s="10"/>
      <c r="F18" s="11"/>
      <c r="G18" s="10">
        <v>0</v>
      </c>
      <c r="H18" s="11"/>
      <c r="I18" s="10">
        <v>9</v>
      </c>
      <c r="J18" s="11"/>
      <c r="K18" s="10">
        <v>326</v>
      </c>
      <c r="L18" s="11"/>
      <c r="M18" s="10">
        <v>37</v>
      </c>
      <c r="N18" s="11"/>
      <c r="O18" s="10">
        <f>Monthly!Q18</f>
        <v>45</v>
      </c>
      <c r="P18" s="11"/>
    </row>
    <row r="19" spans="1:16" ht="10.5">
      <c r="A19" s="8" t="s">
        <v>37</v>
      </c>
      <c r="B19" s="8" t="s">
        <v>38</v>
      </c>
      <c r="C19" s="8" t="s">
        <v>16</v>
      </c>
      <c r="D19" s="9" t="s">
        <v>33</v>
      </c>
      <c r="E19" s="10"/>
      <c r="F19" s="11"/>
      <c r="G19" s="10">
        <v>57</v>
      </c>
      <c r="H19" s="11"/>
      <c r="I19" s="10">
        <v>210</v>
      </c>
      <c r="J19" s="11"/>
      <c r="K19" s="10">
        <v>162</v>
      </c>
      <c r="L19" s="11"/>
      <c r="M19" s="10">
        <v>4</v>
      </c>
      <c r="N19" s="11"/>
      <c r="O19" s="10">
        <f>Monthly!Q19</f>
        <v>0</v>
      </c>
      <c r="P19" s="11"/>
    </row>
    <row r="20" spans="1:16" ht="10.5">
      <c r="A20" s="8" t="s">
        <v>39</v>
      </c>
      <c r="B20" s="8" t="s">
        <v>40</v>
      </c>
      <c r="C20" s="8" t="s">
        <v>16</v>
      </c>
      <c r="D20" s="9" t="s">
        <v>33</v>
      </c>
      <c r="E20" s="10"/>
      <c r="F20" s="11"/>
      <c r="G20" s="10">
        <v>10</v>
      </c>
      <c r="H20" s="11"/>
      <c r="I20" s="10">
        <v>5</v>
      </c>
      <c r="J20" s="11"/>
      <c r="K20" s="10">
        <v>2</v>
      </c>
      <c r="L20" s="11"/>
      <c r="M20" s="10">
        <v>4</v>
      </c>
      <c r="N20" s="11"/>
      <c r="O20" s="10">
        <f>Monthly!Q20</f>
        <v>0</v>
      </c>
      <c r="P20" s="11"/>
    </row>
    <row r="21" spans="1:16" ht="10.5">
      <c r="A21" s="8" t="s">
        <v>41</v>
      </c>
      <c r="B21" s="17" t="s">
        <v>42</v>
      </c>
      <c r="C21" s="17" t="s">
        <v>16</v>
      </c>
      <c r="D21" s="18" t="s">
        <v>33</v>
      </c>
      <c r="E21" s="19"/>
      <c r="F21" s="11"/>
      <c r="G21" s="10">
        <v>3</v>
      </c>
      <c r="H21" s="11"/>
      <c r="I21" s="10">
        <v>6</v>
      </c>
      <c r="J21" s="11"/>
      <c r="K21" s="10">
        <v>2</v>
      </c>
      <c r="L21" s="11"/>
      <c r="M21" s="10">
        <v>1</v>
      </c>
      <c r="N21" s="11"/>
      <c r="O21" s="10">
        <f>Monthly!Q21</f>
        <v>0</v>
      </c>
      <c r="P21" s="11"/>
    </row>
    <row r="22" spans="1:16" ht="10.5">
      <c r="A22" s="8"/>
      <c r="B22" s="12" t="s">
        <v>43</v>
      </c>
      <c r="C22" s="12"/>
      <c r="D22" s="13"/>
      <c r="E22" s="14">
        <f>SUM(E16:E21)</f>
        <v>1</v>
      </c>
      <c r="F22" s="15">
        <f>SUM(E22/E55)</f>
        <v>0.00510204081632653</v>
      </c>
      <c r="G22" s="14">
        <f>SUM(G16:G21)</f>
        <v>1210</v>
      </c>
      <c r="H22" s="15">
        <f>SUM(G22/G55)</f>
        <v>0.259656652360515</v>
      </c>
      <c r="I22" s="14">
        <f>SUM(I16:I21)</f>
        <v>1885</v>
      </c>
      <c r="J22" s="15">
        <f>SUM(I22/I55)</f>
        <v>0.14812195505264814</v>
      </c>
      <c r="K22" s="14">
        <f>SUM(K16:K21)</f>
        <v>1710</v>
      </c>
      <c r="L22" s="15">
        <f>SUM(K22/K55)</f>
        <v>0.1326095385808453</v>
      </c>
      <c r="M22" s="14">
        <f>SUM(M16:M21)</f>
        <v>1223</v>
      </c>
      <c r="N22" s="15">
        <f>SUM(M22/M55)</f>
        <v>0.1657630794253185</v>
      </c>
      <c r="O22" s="14">
        <f>SUM(O16:O21)</f>
        <v>365</v>
      </c>
      <c r="P22" s="15">
        <f>SUM(O22/O55)</f>
        <v>0.1963421194190425</v>
      </c>
    </row>
    <row r="23" spans="1:16" ht="31.5">
      <c r="A23" s="4" t="s">
        <v>0</v>
      </c>
      <c r="B23" s="4" t="s">
        <v>1</v>
      </c>
      <c r="C23" s="4" t="s">
        <v>2</v>
      </c>
      <c r="D23" s="5" t="s">
        <v>3</v>
      </c>
      <c r="E23" s="6" t="s">
        <v>4</v>
      </c>
      <c r="F23" s="7" t="s">
        <v>5</v>
      </c>
      <c r="G23" s="6" t="s">
        <v>4</v>
      </c>
      <c r="H23" s="7" t="s">
        <v>5</v>
      </c>
      <c r="I23" s="6" t="s">
        <v>4</v>
      </c>
      <c r="J23" s="7" t="s">
        <v>5</v>
      </c>
      <c r="K23" s="6" t="s">
        <v>4</v>
      </c>
      <c r="L23" s="7" t="s">
        <v>5</v>
      </c>
      <c r="M23" s="6" t="s">
        <v>4</v>
      </c>
      <c r="N23" s="7" t="s">
        <v>5</v>
      </c>
      <c r="O23" s="6" t="s">
        <v>4</v>
      </c>
      <c r="P23" s="7" t="s">
        <v>5</v>
      </c>
    </row>
    <row r="24" spans="1:16" ht="21">
      <c r="A24" s="8" t="s">
        <v>44</v>
      </c>
      <c r="B24" s="8" t="s">
        <v>45</v>
      </c>
      <c r="C24" s="8" t="s">
        <v>16</v>
      </c>
      <c r="D24" s="9" t="s">
        <v>46</v>
      </c>
      <c r="E24" s="10"/>
      <c r="F24" s="11"/>
      <c r="G24" s="10"/>
      <c r="H24" s="11"/>
      <c r="I24" s="10"/>
      <c r="J24" s="11"/>
      <c r="K24" s="10">
        <v>2</v>
      </c>
      <c r="L24" s="11"/>
      <c r="M24" s="10">
        <v>0</v>
      </c>
      <c r="N24" s="11"/>
      <c r="O24" s="10">
        <f>Monthly!Q24</f>
        <v>0</v>
      </c>
      <c r="P24" s="11"/>
    </row>
    <row r="25" spans="1:16" ht="10.5">
      <c r="A25" s="8" t="s">
        <v>47</v>
      </c>
      <c r="B25" s="8" t="s">
        <v>48</v>
      </c>
      <c r="C25" s="8"/>
      <c r="D25" s="9" t="s">
        <v>46</v>
      </c>
      <c r="E25" s="10"/>
      <c r="F25" s="11"/>
      <c r="G25" s="10">
        <v>1</v>
      </c>
      <c r="H25" s="11"/>
      <c r="I25" s="10">
        <v>5</v>
      </c>
      <c r="J25" s="11"/>
      <c r="K25" s="10">
        <v>6</v>
      </c>
      <c r="L25" s="11"/>
      <c r="M25" s="10">
        <v>3</v>
      </c>
      <c r="N25" s="11"/>
      <c r="O25" s="10">
        <f>Monthly!Q25</f>
        <v>0</v>
      </c>
      <c r="P25" s="11"/>
    </row>
    <row r="26" spans="1:16" ht="10.5">
      <c r="A26" s="8" t="s">
        <v>49</v>
      </c>
      <c r="B26" s="8" t="s">
        <v>50</v>
      </c>
      <c r="C26" s="8" t="s">
        <v>8</v>
      </c>
      <c r="D26" s="9" t="s">
        <v>46</v>
      </c>
      <c r="E26" s="10"/>
      <c r="F26" s="11"/>
      <c r="G26" s="10">
        <v>165</v>
      </c>
      <c r="H26" s="11"/>
      <c r="I26" s="10">
        <v>284</v>
      </c>
      <c r="J26" s="11"/>
      <c r="K26" s="10">
        <v>58</v>
      </c>
      <c r="L26" s="11"/>
      <c r="M26" s="10">
        <v>19</v>
      </c>
      <c r="N26" s="11"/>
      <c r="O26" s="10">
        <f>Monthly!Q26</f>
        <v>16</v>
      </c>
      <c r="P26" s="11"/>
    </row>
    <row r="27" spans="1:16" ht="21">
      <c r="A27" s="8" t="s">
        <v>51</v>
      </c>
      <c r="B27" s="8" t="s">
        <v>52</v>
      </c>
      <c r="C27" s="8" t="s">
        <v>16</v>
      </c>
      <c r="D27" s="9" t="s">
        <v>46</v>
      </c>
      <c r="E27" s="10"/>
      <c r="F27" s="11"/>
      <c r="G27" s="10">
        <v>88</v>
      </c>
      <c r="H27" s="11"/>
      <c r="I27" s="10">
        <v>643</v>
      </c>
      <c r="J27" s="11"/>
      <c r="K27" s="10">
        <v>522</v>
      </c>
      <c r="L27" s="11"/>
      <c r="M27" s="10">
        <v>160</v>
      </c>
      <c r="N27" s="11"/>
      <c r="O27" s="10">
        <f>Monthly!Q27</f>
        <v>114</v>
      </c>
      <c r="P27" s="11"/>
    </row>
    <row r="28" spans="1:16" ht="21">
      <c r="A28" s="8" t="s">
        <v>53</v>
      </c>
      <c r="B28" s="8" t="s">
        <v>54</v>
      </c>
      <c r="C28" s="8" t="s">
        <v>16</v>
      </c>
      <c r="D28" s="9" t="s">
        <v>46</v>
      </c>
      <c r="E28" s="10"/>
      <c r="F28" s="11"/>
      <c r="G28" s="10">
        <v>59</v>
      </c>
      <c r="H28" s="11"/>
      <c r="I28" s="10">
        <v>430</v>
      </c>
      <c r="J28" s="11"/>
      <c r="K28" s="10">
        <v>439</v>
      </c>
      <c r="L28" s="11"/>
      <c r="M28" s="10">
        <v>196</v>
      </c>
      <c r="N28" s="11"/>
      <c r="O28" s="10">
        <f>Monthly!Q28</f>
        <v>56</v>
      </c>
      <c r="P28" s="11"/>
    </row>
    <row r="29" spans="1:16" ht="10.5">
      <c r="A29" s="8"/>
      <c r="B29" s="12" t="s">
        <v>55</v>
      </c>
      <c r="C29" s="12"/>
      <c r="D29" s="13"/>
      <c r="E29" s="14">
        <f>SUM(E24:E28)</f>
        <v>0</v>
      </c>
      <c r="F29" s="15">
        <f>SUM(E29/E55)</f>
        <v>0</v>
      </c>
      <c r="G29" s="14">
        <f>SUM(G24:G28)</f>
        <v>313</v>
      </c>
      <c r="H29" s="15">
        <f>SUM(G29/G55)</f>
        <v>0.06716738197424893</v>
      </c>
      <c r="I29" s="14">
        <f>SUM(I24:I28)</f>
        <v>1362</v>
      </c>
      <c r="J29" s="15">
        <f>SUM(I29/I55)</f>
        <v>0.10702498821310702</v>
      </c>
      <c r="K29" s="14">
        <f>SUM(K24:K28)</f>
        <v>1027</v>
      </c>
      <c r="L29" s="15">
        <f>SUM(K29/K55)</f>
        <v>0.07964327258627375</v>
      </c>
      <c r="M29" s="14">
        <f>SUM(M24:M28)</f>
        <v>378</v>
      </c>
      <c r="N29" s="15">
        <f>SUM(M29/M55)</f>
        <v>0.051233396584440226</v>
      </c>
      <c r="O29" s="14">
        <f>SUM(O24:O28)</f>
        <v>186</v>
      </c>
      <c r="P29" s="15">
        <f>SUM(O29/O55)</f>
        <v>0.10005379236148466</v>
      </c>
    </row>
    <row r="30" spans="1:16" ht="31.5">
      <c r="A30" s="4" t="s">
        <v>0</v>
      </c>
      <c r="B30" s="4" t="s">
        <v>1</v>
      </c>
      <c r="C30" s="4" t="s">
        <v>2</v>
      </c>
      <c r="D30" s="5" t="s">
        <v>3</v>
      </c>
      <c r="E30" s="6" t="s">
        <v>4</v>
      </c>
      <c r="F30" s="7" t="s">
        <v>5</v>
      </c>
      <c r="G30" s="6" t="s">
        <v>4</v>
      </c>
      <c r="H30" s="7" t="s">
        <v>5</v>
      </c>
      <c r="I30" s="6" t="s">
        <v>4</v>
      </c>
      <c r="J30" s="7" t="s">
        <v>5</v>
      </c>
      <c r="K30" s="6" t="s">
        <v>4</v>
      </c>
      <c r="L30" s="7" t="s">
        <v>5</v>
      </c>
      <c r="M30" s="6" t="s">
        <v>4</v>
      </c>
      <c r="N30" s="7" t="s">
        <v>5</v>
      </c>
      <c r="O30" s="6" t="s">
        <v>4</v>
      </c>
      <c r="P30" s="7" t="s">
        <v>5</v>
      </c>
    </row>
    <row r="31" spans="1:16" ht="21">
      <c r="A31" s="8" t="s">
        <v>56</v>
      </c>
      <c r="B31" s="8" t="s">
        <v>57</v>
      </c>
      <c r="C31" s="8" t="s">
        <v>16</v>
      </c>
      <c r="D31" s="9" t="s">
        <v>58</v>
      </c>
      <c r="E31" s="10">
        <v>46</v>
      </c>
      <c r="F31" s="11"/>
      <c r="G31" s="10">
        <v>520</v>
      </c>
      <c r="H31" s="11"/>
      <c r="I31" s="10">
        <v>575</v>
      </c>
      <c r="J31" s="11"/>
      <c r="K31" s="10">
        <v>117</v>
      </c>
      <c r="L31" s="11"/>
      <c r="M31" s="10">
        <v>118</v>
      </c>
      <c r="N31" s="11"/>
      <c r="O31" s="10">
        <f>Monthly!Q31</f>
        <v>15</v>
      </c>
      <c r="P31" s="11"/>
    </row>
    <row r="32" spans="1:16" ht="21">
      <c r="A32" s="8" t="s">
        <v>59</v>
      </c>
      <c r="B32" s="8" t="s">
        <v>60</v>
      </c>
      <c r="C32" s="8" t="s">
        <v>8</v>
      </c>
      <c r="D32" s="9" t="s">
        <v>58</v>
      </c>
      <c r="E32" s="10">
        <v>60</v>
      </c>
      <c r="F32" s="11"/>
      <c r="G32" s="10">
        <v>224</v>
      </c>
      <c r="H32" s="11"/>
      <c r="I32" s="10">
        <v>308</v>
      </c>
      <c r="J32" s="11"/>
      <c r="K32" s="10">
        <v>5</v>
      </c>
      <c r="L32" s="11"/>
      <c r="M32" s="10">
        <v>3</v>
      </c>
      <c r="N32" s="11"/>
      <c r="O32" s="10">
        <f>Monthly!Q32</f>
        <v>11</v>
      </c>
      <c r="P32" s="11"/>
    </row>
    <row r="33" spans="1:16" ht="21">
      <c r="A33" s="8"/>
      <c r="B33" s="12" t="s">
        <v>61</v>
      </c>
      <c r="C33" s="12"/>
      <c r="D33" s="13"/>
      <c r="E33" s="14">
        <f>SUM(E31:E32)</f>
        <v>106</v>
      </c>
      <c r="F33" s="15">
        <f>SUM(E33/E55)</f>
        <v>0.5408163265306123</v>
      </c>
      <c r="G33" s="14">
        <f>SUM(G31:G32)</f>
        <v>744</v>
      </c>
      <c r="H33" s="15">
        <f>SUM(G33/G55)</f>
        <v>0.15965665236051502</v>
      </c>
      <c r="I33" s="14">
        <f>SUM(I31:I32)</f>
        <v>883</v>
      </c>
      <c r="J33" s="15">
        <f>SUM(I33/I55)</f>
        <v>0.06938550997956938</v>
      </c>
      <c r="K33" s="14">
        <f>SUM(K31:K32)</f>
        <v>122</v>
      </c>
      <c r="L33" s="15">
        <f>SUM(K33/K55)</f>
        <v>0.009461031407522295</v>
      </c>
      <c r="M33" s="14">
        <f>SUM(M31:M32)</f>
        <v>121</v>
      </c>
      <c r="N33" s="15">
        <f>SUM(M33/M55)</f>
        <v>0.016400108430468963</v>
      </c>
      <c r="O33" s="14">
        <f>SUM(O31:O32)</f>
        <v>26</v>
      </c>
      <c r="P33" s="15">
        <f>SUM(O33/O55)</f>
        <v>0.013986013986013986</v>
      </c>
    </row>
    <row r="34" spans="1:16" ht="31.5">
      <c r="A34" s="4" t="s">
        <v>0</v>
      </c>
      <c r="B34" s="4" t="s">
        <v>1</v>
      </c>
      <c r="C34" s="4" t="s">
        <v>2</v>
      </c>
      <c r="D34" s="5" t="s">
        <v>3</v>
      </c>
      <c r="E34" s="6" t="s">
        <v>4</v>
      </c>
      <c r="F34" s="7" t="s">
        <v>5</v>
      </c>
      <c r="G34" s="6" t="s">
        <v>4</v>
      </c>
      <c r="H34" s="7" t="s">
        <v>5</v>
      </c>
      <c r="I34" s="6" t="s">
        <v>4</v>
      </c>
      <c r="J34" s="7" t="s">
        <v>5</v>
      </c>
      <c r="K34" s="6" t="s">
        <v>4</v>
      </c>
      <c r="L34" s="7" t="s">
        <v>5</v>
      </c>
      <c r="M34" s="6" t="s">
        <v>4</v>
      </c>
      <c r="N34" s="7" t="s">
        <v>5</v>
      </c>
      <c r="O34" s="6" t="s">
        <v>4</v>
      </c>
      <c r="P34" s="7" t="s">
        <v>5</v>
      </c>
    </row>
    <row r="35" spans="1:16" ht="21">
      <c r="A35" s="8" t="s">
        <v>62</v>
      </c>
      <c r="B35" s="8" t="s">
        <v>63</v>
      </c>
      <c r="C35" s="8" t="s">
        <v>8</v>
      </c>
      <c r="D35" s="9" t="s">
        <v>64</v>
      </c>
      <c r="E35" s="10"/>
      <c r="F35" s="11"/>
      <c r="G35" s="10">
        <v>2</v>
      </c>
      <c r="H35" s="11"/>
      <c r="I35" s="10">
        <v>14</v>
      </c>
      <c r="J35" s="11"/>
      <c r="K35" s="10">
        <v>61</v>
      </c>
      <c r="L35" s="11"/>
      <c r="M35" s="10">
        <v>15</v>
      </c>
      <c r="N35" s="11"/>
      <c r="O35" s="10">
        <f>Monthly!Q35</f>
        <v>1</v>
      </c>
      <c r="P35" s="11"/>
    </row>
    <row r="36" spans="1:16" ht="21">
      <c r="A36" s="8" t="s">
        <v>65</v>
      </c>
      <c r="B36" s="8" t="s">
        <v>66</v>
      </c>
      <c r="C36" s="8" t="s">
        <v>8</v>
      </c>
      <c r="D36" s="9" t="s">
        <v>64</v>
      </c>
      <c r="E36" s="10"/>
      <c r="F36" s="11"/>
      <c r="G36" s="10">
        <v>120</v>
      </c>
      <c r="H36" s="11"/>
      <c r="I36" s="10">
        <v>445</v>
      </c>
      <c r="J36" s="11"/>
      <c r="K36" s="10">
        <v>494</v>
      </c>
      <c r="L36" s="11"/>
      <c r="M36" s="10">
        <v>248</v>
      </c>
      <c r="N36" s="11"/>
      <c r="O36" s="10">
        <f>Monthly!Q36</f>
        <v>67</v>
      </c>
      <c r="P36" s="11"/>
    </row>
    <row r="37" spans="1:16" ht="21">
      <c r="A37" s="8" t="s">
        <v>67</v>
      </c>
      <c r="B37" s="8" t="s">
        <v>68</v>
      </c>
      <c r="C37" s="8" t="s">
        <v>8</v>
      </c>
      <c r="D37" s="9" t="s">
        <v>64</v>
      </c>
      <c r="E37" s="10">
        <v>1</v>
      </c>
      <c r="F37" s="11"/>
      <c r="G37" s="10">
        <v>36</v>
      </c>
      <c r="H37" s="11"/>
      <c r="I37" s="10">
        <v>191</v>
      </c>
      <c r="J37" s="11"/>
      <c r="K37" s="10">
        <v>231</v>
      </c>
      <c r="L37" s="11"/>
      <c r="M37" s="10">
        <v>137</v>
      </c>
      <c r="N37" s="11"/>
      <c r="O37" s="10">
        <f>Monthly!Q37</f>
        <v>17</v>
      </c>
      <c r="P37" s="11"/>
    </row>
    <row r="38" spans="1:16" ht="21">
      <c r="A38" s="8" t="s">
        <v>69</v>
      </c>
      <c r="B38" s="8" t="s">
        <v>70</v>
      </c>
      <c r="C38" s="8" t="s">
        <v>8</v>
      </c>
      <c r="D38" s="9" t="s">
        <v>64</v>
      </c>
      <c r="E38" s="10">
        <v>1</v>
      </c>
      <c r="F38" s="11"/>
      <c r="G38" s="10">
        <v>1</v>
      </c>
      <c r="H38" s="11"/>
      <c r="I38" s="10">
        <v>11</v>
      </c>
      <c r="J38" s="11"/>
      <c r="K38" s="10">
        <v>2</v>
      </c>
      <c r="L38" s="11"/>
      <c r="M38" s="10">
        <v>2</v>
      </c>
      <c r="N38" s="11"/>
      <c r="O38" s="10">
        <f>Monthly!Q38</f>
        <v>2</v>
      </c>
      <c r="P38" s="11"/>
    </row>
    <row r="39" spans="1:16" ht="21">
      <c r="A39" s="8"/>
      <c r="B39" s="12" t="s">
        <v>71</v>
      </c>
      <c r="C39" s="12"/>
      <c r="D39" s="13"/>
      <c r="E39" s="14">
        <f>SUM(E35:E37)</f>
        <v>1</v>
      </c>
      <c r="F39" s="15">
        <f>SUM(E39/E55)</f>
        <v>0.00510204081632653</v>
      </c>
      <c r="G39" s="14">
        <f>SUM(G35:G38)</f>
        <v>159</v>
      </c>
      <c r="H39" s="15">
        <f>SUM(G39/G55)</f>
        <v>0.03412017167381974</v>
      </c>
      <c r="I39" s="14">
        <f>SUM(I35:I38)</f>
        <v>661</v>
      </c>
      <c r="J39" s="15">
        <f>SUM(I39/I55)</f>
        <v>0.05194090837655194</v>
      </c>
      <c r="K39" s="14">
        <f>SUM(K35:K38)</f>
        <v>788</v>
      </c>
      <c r="L39" s="15">
        <f>SUM(K39/K55)</f>
        <v>0.06110895696006204</v>
      </c>
      <c r="M39" s="14">
        <f>SUM(M35:M38)</f>
        <v>402</v>
      </c>
      <c r="N39" s="15">
        <f>SUM(M39/M55)</f>
        <v>0.054486310653293575</v>
      </c>
      <c r="O39" s="14">
        <f>SUM(O35:O38)</f>
        <v>87</v>
      </c>
      <c r="P39" s="15">
        <f>SUM(O39/O55)</f>
        <v>0.046799354491662185</v>
      </c>
    </row>
    <row r="40" spans="1:16" ht="31.5">
      <c r="A40" s="4" t="s">
        <v>0</v>
      </c>
      <c r="B40" s="4" t="s">
        <v>1</v>
      </c>
      <c r="C40" s="4" t="s">
        <v>2</v>
      </c>
      <c r="D40" s="5" t="s">
        <v>3</v>
      </c>
      <c r="E40" s="6" t="s">
        <v>4</v>
      </c>
      <c r="F40" s="7" t="s">
        <v>5</v>
      </c>
      <c r="G40" s="6" t="s">
        <v>4</v>
      </c>
      <c r="H40" s="7" t="s">
        <v>5</v>
      </c>
      <c r="I40" s="6" t="s">
        <v>4</v>
      </c>
      <c r="J40" s="7" t="s">
        <v>5</v>
      </c>
      <c r="K40" s="6" t="s">
        <v>4</v>
      </c>
      <c r="L40" s="7" t="s">
        <v>5</v>
      </c>
      <c r="M40" s="6" t="s">
        <v>4</v>
      </c>
      <c r="N40" s="7" t="s">
        <v>5</v>
      </c>
      <c r="O40" s="6" t="s">
        <v>4</v>
      </c>
      <c r="P40" s="7" t="s">
        <v>5</v>
      </c>
    </row>
    <row r="41" spans="1:16" ht="21">
      <c r="A41" s="8" t="s">
        <v>72</v>
      </c>
      <c r="B41" s="8" t="s">
        <v>73</v>
      </c>
      <c r="C41" s="8" t="s">
        <v>16</v>
      </c>
      <c r="D41" s="9" t="s">
        <v>74</v>
      </c>
      <c r="E41" s="10"/>
      <c r="F41" s="11"/>
      <c r="G41" s="10">
        <v>9</v>
      </c>
      <c r="H41" s="11"/>
      <c r="I41" s="10">
        <v>34</v>
      </c>
      <c r="J41" s="11"/>
      <c r="K41" s="10">
        <v>15</v>
      </c>
      <c r="L41" s="11"/>
      <c r="M41" s="10">
        <v>5</v>
      </c>
      <c r="N41" s="11"/>
      <c r="O41" s="10">
        <f>Monthly!Q41</f>
        <v>2</v>
      </c>
      <c r="P41" s="11"/>
    </row>
    <row r="42" spans="1:16" ht="21">
      <c r="A42" s="8" t="s">
        <v>75</v>
      </c>
      <c r="B42" s="8" t="s">
        <v>76</v>
      </c>
      <c r="C42" s="8" t="s">
        <v>8</v>
      </c>
      <c r="D42" s="9" t="s">
        <v>74</v>
      </c>
      <c r="E42" s="10"/>
      <c r="F42" s="11"/>
      <c r="G42" s="10">
        <v>104</v>
      </c>
      <c r="H42" s="11"/>
      <c r="I42" s="10">
        <v>825</v>
      </c>
      <c r="J42" s="11"/>
      <c r="K42" s="10">
        <v>717</v>
      </c>
      <c r="L42" s="11"/>
      <c r="M42" s="10">
        <v>417</v>
      </c>
      <c r="N42" s="11"/>
      <c r="O42" s="10">
        <f>Monthly!Q42</f>
        <v>181</v>
      </c>
      <c r="P42" s="11"/>
    </row>
    <row r="43" spans="1:16" ht="21">
      <c r="A43" s="8" t="s">
        <v>77</v>
      </c>
      <c r="B43" s="8" t="s">
        <v>78</v>
      </c>
      <c r="C43" s="8" t="s">
        <v>8</v>
      </c>
      <c r="D43" s="9" t="s">
        <v>74</v>
      </c>
      <c r="E43" s="10"/>
      <c r="F43" s="11"/>
      <c r="G43" s="10"/>
      <c r="H43" s="11"/>
      <c r="I43" s="10">
        <v>4</v>
      </c>
      <c r="J43" s="11"/>
      <c r="K43" s="10">
        <v>1</v>
      </c>
      <c r="L43" s="11"/>
      <c r="M43" s="10"/>
      <c r="N43" s="11"/>
      <c r="O43" s="10">
        <f>Monthly!Q43</f>
        <v>0</v>
      </c>
      <c r="P43" s="11"/>
    </row>
    <row r="44" spans="1:16" ht="10.5">
      <c r="A44" s="8" t="s">
        <v>79</v>
      </c>
      <c r="B44" s="8" t="s">
        <v>74</v>
      </c>
      <c r="C44" s="8" t="s">
        <v>8</v>
      </c>
      <c r="D44" s="9" t="s">
        <v>74</v>
      </c>
      <c r="E44" s="10">
        <v>1</v>
      </c>
      <c r="F44" s="11"/>
      <c r="G44" s="10">
        <v>268</v>
      </c>
      <c r="H44" s="11"/>
      <c r="I44" s="10">
        <v>751</v>
      </c>
      <c r="J44" s="11"/>
      <c r="K44" s="10">
        <v>606</v>
      </c>
      <c r="L44" s="11"/>
      <c r="M44" s="10">
        <v>447</v>
      </c>
      <c r="N44" s="11"/>
      <c r="O44" s="10">
        <f>Monthly!Q44</f>
        <v>149</v>
      </c>
      <c r="P44" s="11"/>
    </row>
    <row r="45" spans="1:16" ht="10.5">
      <c r="A45" s="8" t="s">
        <v>80</v>
      </c>
      <c r="B45" s="8" t="s">
        <v>74</v>
      </c>
      <c r="C45" s="8" t="s">
        <v>16</v>
      </c>
      <c r="D45" s="9" t="s">
        <v>74</v>
      </c>
      <c r="E45" s="10"/>
      <c r="F45" s="11"/>
      <c r="G45" s="10">
        <v>10</v>
      </c>
      <c r="H45" s="11"/>
      <c r="I45" s="10">
        <v>13</v>
      </c>
      <c r="J45" s="11"/>
      <c r="K45" s="10">
        <v>8</v>
      </c>
      <c r="L45" s="11"/>
      <c r="M45" s="10">
        <v>5</v>
      </c>
      <c r="N45" s="11"/>
      <c r="O45" s="10">
        <f>Monthly!Q45</f>
        <v>2</v>
      </c>
      <c r="P45" s="11"/>
    </row>
    <row r="46" spans="1:16" ht="21">
      <c r="A46" s="8" t="s">
        <v>81</v>
      </c>
      <c r="B46" s="8" t="s">
        <v>82</v>
      </c>
      <c r="C46" s="8" t="s">
        <v>16</v>
      </c>
      <c r="D46" s="9" t="s">
        <v>74</v>
      </c>
      <c r="E46" s="10"/>
      <c r="F46" s="11"/>
      <c r="G46" s="10">
        <v>2</v>
      </c>
      <c r="H46" s="11"/>
      <c r="I46" s="10">
        <v>6</v>
      </c>
      <c r="J46" s="11"/>
      <c r="K46" s="10">
        <v>4</v>
      </c>
      <c r="L46" s="11"/>
      <c r="M46" s="10">
        <v>1</v>
      </c>
      <c r="N46" s="11"/>
      <c r="O46" s="10">
        <f>Monthly!Q46</f>
        <v>0</v>
      </c>
      <c r="P46" s="11"/>
    </row>
    <row r="47" spans="1:16" ht="21">
      <c r="A47" s="8" t="s">
        <v>83</v>
      </c>
      <c r="B47" s="8" t="s">
        <v>84</v>
      </c>
      <c r="C47" s="8" t="s">
        <v>16</v>
      </c>
      <c r="D47" s="9" t="s">
        <v>74</v>
      </c>
      <c r="E47" s="10">
        <v>2</v>
      </c>
      <c r="F47" s="11"/>
      <c r="G47" s="10">
        <v>28</v>
      </c>
      <c r="H47" s="11"/>
      <c r="I47" s="10">
        <v>144</v>
      </c>
      <c r="J47" s="11"/>
      <c r="K47" s="10">
        <v>112</v>
      </c>
      <c r="L47" s="11"/>
      <c r="M47" s="10">
        <v>403</v>
      </c>
      <c r="N47" s="11"/>
      <c r="O47" s="10">
        <f>Monthly!Q47</f>
        <v>13</v>
      </c>
      <c r="P47" s="11"/>
    </row>
    <row r="48" spans="1:16" ht="21.75" thickBot="1">
      <c r="A48" s="8"/>
      <c r="B48" s="12" t="s">
        <v>85</v>
      </c>
      <c r="C48" s="12"/>
      <c r="D48" s="13"/>
      <c r="E48" s="20">
        <f>SUM(E41:E47)</f>
        <v>3</v>
      </c>
      <c r="F48" s="21">
        <f>SUM(E48/E55)</f>
        <v>0.015306122448979591</v>
      </c>
      <c r="G48" s="20">
        <f>SUM(G41:G47)</f>
        <v>421</v>
      </c>
      <c r="H48" s="21">
        <f>SUM(G48/G55)</f>
        <v>0.09034334763948498</v>
      </c>
      <c r="I48" s="20">
        <f>SUM(I41:I47)</f>
        <v>1777</v>
      </c>
      <c r="J48" s="21">
        <f>SUM(I48/I55)</f>
        <v>0.13963539211063963</v>
      </c>
      <c r="K48" s="20">
        <f>SUM(K41:K47)</f>
        <v>1463</v>
      </c>
      <c r="L48" s="21">
        <f>SUM(K48/K55)</f>
        <v>0.11345482745250098</v>
      </c>
      <c r="M48" s="20">
        <f>SUM(M41:M47)</f>
        <v>1278</v>
      </c>
      <c r="N48" s="21">
        <f>SUM(M48/M55)</f>
        <v>0.17321767416644077</v>
      </c>
      <c r="O48" s="20">
        <f>SUM(O41:O47)</f>
        <v>347</v>
      </c>
      <c r="P48" s="21">
        <f>SUM(O48/O55)</f>
        <v>0.18665949435180204</v>
      </c>
    </row>
    <row r="49" spans="1:16" ht="31.5">
      <c r="A49" s="4" t="s">
        <v>0</v>
      </c>
      <c r="B49" s="4" t="s">
        <v>1</v>
      </c>
      <c r="C49" s="4" t="s">
        <v>2</v>
      </c>
      <c r="D49" s="5" t="s">
        <v>3</v>
      </c>
      <c r="E49" s="6" t="s">
        <v>4</v>
      </c>
      <c r="F49" s="7" t="s">
        <v>5</v>
      </c>
      <c r="G49" s="6" t="s">
        <v>4</v>
      </c>
      <c r="H49" s="7" t="s">
        <v>5</v>
      </c>
      <c r="I49" s="6" t="s">
        <v>4</v>
      </c>
      <c r="J49" s="7" t="s">
        <v>5</v>
      </c>
      <c r="K49" s="6" t="s">
        <v>4</v>
      </c>
      <c r="L49" s="7" t="s">
        <v>5</v>
      </c>
      <c r="M49" s="6" t="s">
        <v>4</v>
      </c>
      <c r="N49" s="7" t="s">
        <v>5</v>
      </c>
      <c r="O49" s="6" t="s">
        <v>4</v>
      </c>
      <c r="P49" s="7" t="s">
        <v>5</v>
      </c>
    </row>
    <row r="50" spans="1:16" ht="10.5">
      <c r="A50" s="1" t="s">
        <v>103</v>
      </c>
      <c r="B50" s="1" t="s">
        <v>105</v>
      </c>
      <c r="C50" s="1"/>
      <c r="D50" s="1" t="s">
        <v>105</v>
      </c>
      <c r="E50" s="12"/>
      <c r="F50" s="31"/>
      <c r="G50" s="12"/>
      <c r="H50" s="31"/>
      <c r="I50" s="12"/>
      <c r="J50" s="31"/>
      <c r="K50" s="12"/>
      <c r="L50" s="31"/>
      <c r="M50" s="12"/>
      <c r="N50" s="31"/>
      <c r="O50" s="32">
        <f>Monthly!Q50</f>
        <v>34</v>
      </c>
      <c r="P50" s="31"/>
    </row>
    <row r="51" spans="1:16" ht="10.5">
      <c r="A51" s="1" t="s">
        <v>104</v>
      </c>
      <c r="B51" s="1" t="s">
        <v>105</v>
      </c>
      <c r="C51" s="1"/>
      <c r="D51" s="1" t="s">
        <v>105</v>
      </c>
      <c r="E51" s="12"/>
      <c r="F51" s="31"/>
      <c r="G51" s="12"/>
      <c r="H51" s="31"/>
      <c r="I51" s="12"/>
      <c r="J51" s="31"/>
      <c r="K51" s="12"/>
      <c r="L51" s="31"/>
      <c r="M51" s="12"/>
      <c r="N51" s="31"/>
      <c r="O51" s="32">
        <f>Monthly!Q51</f>
        <v>1</v>
      </c>
      <c r="P51" s="31"/>
    </row>
    <row r="52" spans="1:16" ht="21">
      <c r="A52" s="1"/>
      <c r="B52" s="12" t="s">
        <v>85</v>
      </c>
      <c r="C52" s="1"/>
      <c r="D52" s="1"/>
      <c r="E52" s="12"/>
      <c r="F52" s="31"/>
      <c r="G52" s="12"/>
      <c r="H52" s="31"/>
      <c r="I52" s="12"/>
      <c r="J52" s="31"/>
      <c r="K52" s="12"/>
      <c r="L52" s="31"/>
      <c r="M52" s="12"/>
      <c r="N52" s="31"/>
      <c r="O52" s="12">
        <f>SUM(O50:O51)</f>
        <v>35</v>
      </c>
      <c r="P52" s="31">
        <f>SUM(O52/O55)</f>
        <v>0.018827326519634213</v>
      </c>
    </row>
    <row r="53" spans="1:16" ht="10.5">
      <c r="A53" s="28"/>
      <c r="B53" s="29"/>
      <c r="C53" s="29"/>
      <c r="D53" s="29"/>
      <c r="E53" s="29"/>
      <c r="F53" s="30"/>
      <c r="G53" s="29"/>
      <c r="H53" s="30"/>
      <c r="I53" s="29"/>
      <c r="J53" s="30"/>
      <c r="K53" s="29"/>
      <c r="L53" s="30"/>
      <c r="M53" s="29"/>
      <c r="N53" s="30"/>
      <c r="O53" s="29"/>
      <c r="P53" s="30"/>
    </row>
    <row r="55" spans="2:15" ht="10.5">
      <c r="B55" s="22" t="s">
        <v>86</v>
      </c>
      <c r="E55" s="23">
        <f>SUM(E48,E39,E33,E29,E22,E14,E7)</f>
        <v>196</v>
      </c>
      <c r="G55" s="23">
        <f>SUM(G48,G39,G33,G29,G22,G14,G7)</f>
        <v>4660</v>
      </c>
      <c r="I55" s="23">
        <f>SUM(I48,I39,I33,I29,I22,I14,I7)</f>
        <v>12726</v>
      </c>
      <c r="K55" s="23">
        <f>SUM(K48,K39,K33,K29,K22,K14,K7)</f>
        <v>12895</v>
      </c>
      <c r="M55" s="23">
        <f>SUM(M48,M39,M33,M29,M22,M14,M7)</f>
        <v>7378</v>
      </c>
      <c r="O55" s="23">
        <f>SUM(O48,O39,O33,O29,O22,O14,O7,O52)</f>
        <v>1859</v>
      </c>
    </row>
    <row r="59" spans="1:3" ht="10.5">
      <c r="A59" s="23" t="s">
        <v>87</v>
      </c>
      <c r="B59" s="23" t="s">
        <v>89</v>
      </c>
      <c r="C59" s="23" t="s">
        <v>90</v>
      </c>
    </row>
    <row r="60" spans="2:3" ht="10.5">
      <c r="B60" s="24">
        <v>2006</v>
      </c>
      <c r="C60" s="3" t="s">
        <v>88</v>
      </c>
    </row>
    <row r="61" spans="2:3" ht="10.5">
      <c r="B61" s="24">
        <v>2011</v>
      </c>
      <c r="C61" s="3" t="s">
        <v>109</v>
      </c>
    </row>
    <row r="65" ht="10.5">
      <c r="A65" s="3" t="s">
        <v>108</v>
      </c>
    </row>
  </sheetData>
  <sheetProtection/>
  <mergeCells count="6">
    <mergeCell ref="O1:P1"/>
    <mergeCell ref="M1:N1"/>
    <mergeCell ref="E1:F1"/>
    <mergeCell ref="G1:H1"/>
    <mergeCell ref="I1:J1"/>
    <mergeCell ref="K1:L1"/>
  </mergeCells>
  <printOptions/>
  <pageMargins left="0.32" right="0.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I55" sqref="I55"/>
    </sheetView>
  </sheetViews>
  <sheetFormatPr defaultColWidth="9.140625" defaultRowHeight="12.75"/>
  <cols>
    <col min="1" max="1" width="19.00390625" style="3" customWidth="1"/>
    <col min="2" max="2" width="18.28125" style="3" bestFit="1" customWidth="1"/>
    <col min="3" max="3" width="15.57421875" style="3" customWidth="1"/>
    <col min="4" max="4" width="9.140625" style="3" customWidth="1"/>
  </cols>
  <sheetData>
    <row r="1" spans="1:17" ht="12.75">
      <c r="A1" s="1"/>
      <c r="B1" s="1"/>
      <c r="C1" s="1"/>
      <c r="D1" s="2"/>
      <c r="E1" s="25" t="s">
        <v>91</v>
      </c>
      <c r="F1" s="25" t="s">
        <v>92</v>
      </c>
      <c r="G1" s="25" t="s">
        <v>93</v>
      </c>
      <c r="H1" s="25" t="s">
        <v>94</v>
      </c>
      <c r="I1" s="25" t="s">
        <v>95</v>
      </c>
      <c r="J1" s="25" t="s">
        <v>96</v>
      </c>
      <c r="K1" s="25" t="s">
        <v>97</v>
      </c>
      <c r="L1" s="25" t="s">
        <v>98</v>
      </c>
      <c r="M1" s="25" t="s">
        <v>99</v>
      </c>
      <c r="N1" s="25" t="s">
        <v>100</v>
      </c>
      <c r="O1" s="25" t="s">
        <v>101</v>
      </c>
      <c r="P1" s="25" t="s">
        <v>102</v>
      </c>
      <c r="Q1" s="26" t="s">
        <v>107</v>
      </c>
    </row>
    <row r="2" spans="1:17" ht="12.75">
      <c r="A2" s="4" t="s">
        <v>0</v>
      </c>
      <c r="B2" s="4" t="s">
        <v>1</v>
      </c>
      <c r="C2" s="4" t="s">
        <v>2</v>
      </c>
      <c r="D2" s="5" t="s">
        <v>3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2.75">
      <c r="A3" s="8" t="s">
        <v>6</v>
      </c>
      <c r="B3" s="8" t="s">
        <v>7</v>
      </c>
      <c r="C3" s="8" t="s">
        <v>8</v>
      </c>
      <c r="D3" s="9" t="s">
        <v>9</v>
      </c>
      <c r="E3" s="25">
        <v>22</v>
      </c>
      <c r="F3" s="25">
        <v>14</v>
      </c>
      <c r="G3" s="25">
        <v>14</v>
      </c>
      <c r="H3" s="25">
        <v>9</v>
      </c>
      <c r="I3" s="25">
        <v>31</v>
      </c>
      <c r="J3" s="25">
        <v>7</v>
      </c>
      <c r="K3" s="25">
        <v>13</v>
      </c>
      <c r="L3" s="25">
        <v>12</v>
      </c>
      <c r="M3" s="25">
        <v>3</v>
      </c>
      <c r="N3" s="25">
        <v>7</v>
      </c>
      <c r="O3" s="25"/>
      <c r="P3" s="25"/>
      <c r="Q3" s="26">
        <f>SUM(E3:P3)</f>
        <v>132</v>
      </c>
    </row>
    <row r="4" spans="1:17" ht="21.75">
      <c r="A4" s="8" t="s">
        <v>10</v>
      </c>
      <c r="B4" s="8" t="s">
        <v>11</v>
      </c>
      <c r="C4" s="8" t="s">
        <v>8</v>
      </c>
      <c r="D4" s="9" t="s">
        <v>9</v>
      </c>
      <c r="E4" s="25">
        <v>37</v>
      </c>
      <c r="F4" s="25">
        <v>42</v>
      </c>
      <c r="G4" s="25">
        <v>43</v>
      </c>
      <c r="H4" s="25">
        <v>64</v>
      </c>
      <c r="I4" s="25">
        <v>146</v>
      </c>
      <c r="J4" s="25">
        <v>37</v>
      </c>
      <c r="K4" s="25">
        <v>75</v>
      </c>
      <c r="L4" s="25">
        <v>60</v>
      </c>
      <c r="M4" s="25">
        <v>5</v>
      </c>
      <c r="N4" s="25">
        <v>34</v>
      </c>
      <c r="O4" s="25">
        <v>6</v>
      </c>
      <c r="P4" s="25"/>
      <c r="Q4" s="26">
        <f aca="true" t="shared" si="0" ref="Q4:Q52">SUM(E4:P4)</f>
        <v>549</v>
      </c>
    </row>
    <row r="5" spans="1:17" ht="21.75">
      <c r="A5" s="8" t="s">
        <v>12</v>
      </c>
      <c r="B5" s="8" t="s">
        <v>13</v>
      </c>
      <c r="C5" s="8" t="s">
        <v>8</v>
      </c>
      <c r="D5" s="9" t="s">
        <v>9</v>
      </c>
      <c r="E5" s="25">
        <v>5</v>
      </c>
      <c r="F5" s="25">
        <v>7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/>
      <c r="M5" s="25">
        <v>1</v>
      </c>
      <c r="N5" s="25">
        <v>1</v>
      </c>
      <c r="O5" s="25"/>
      <c r="P5" s="25"/>
      <c r="Q5" s="26">
        <f t="shared" si="0"/>
        <v>19</v>
      </c>
    </row>
    <row r="6" spans="1:17" ht="12.75">
      <c r="A6" s="8" t="s">
        <v>14</v>
      </c>
      <c r="B6" s="8" t="s">
        <v>15</v>
      </c>
      <c r="C6" s="8" t="s">
        <v>16</v>
      </c>
      <c r="D6" s="9" t="s">
        <v>9</v>
      </c>
      <c r="E6" s="25">
        <v>22</v>
      </c>
      <c r="F6" s="25">
        <v>21</v>
      </c>
      <c r="G6" s="25">
        <v>14</v>
      </c>
      <c r="H6" s="25">
        <v>3</v>
      </c>
      <c r="I6" s="25"/>
      <c r="J6" s="25"/>
      <c r="K6" s="25">
        <v>8</v>
      </c>
      <c r="L6" s="25">
        <v>2</v>
      </c>
      <c r="M6" s="25">
        <v>8</v>
      </c>
      <c r="N6" s="25">
        <v>22</v>
      </c>
      <c r="O6" s="25">
        <v>1</v>
      </c>
      <c r="P6" s="25"/>
      <c r="Q6" s="26">
        <f t="shared" si="0"/>
        <v>101</v>
      </c>
    </row>
    <row r="7" spans="1:17" ht="12.75">
      <c r="A7" s="8"/>
      <c r="B7" s="12" t="s">
        <v>17</v>
      </c>
      <c r="C7" s="12"/>
      <c r="D7" s="13"/>
      <c r="E7" s="25">
        <f>SUM(E3:E6)</f>
        <v>86</v>
      </c>
      <c r="F7" s="25">
        <f aca="true" t="shared" si="1" ref="F7:P7">SUM(F3:F6)</f>
        <v>84</v>
      </c>
      <c r="G7" s="25">
        <f t="shared" si="1"/>
        <v>72</v>
      </c>
      <c r="H7" s="25">
        <f t="shared" si="1"/>
        <v>77</v>
      </c>
      <c r="I7" s="25">
        <f t="shared" si="1"/>
        <v>178</v>
      </c>
      <c r="J7" s="25">
        <f t="shared" si="1"/>
        <v>45</v>
      </c>
      <c r="K7" s="25">
        <f t="shared" si="1"/>
        <v>97</v>
      </c>
      <c r="L7" s="25">
        <f t="shared" si="1"/>
        <v>74</v>
      </c>
      <c r="M7" s="25">
        <f t="shared" si="1"/>
        <v>17</v>
      </c>
      <c r="N7" s="25">
        <f t="shared" si="1"/>
        <v>64</v>
      </c>
      <c r="O7" s="25">
        <f t="shared" si="1"/>
        <v>7</v>
      </c>
      <c r="P7" s="25">
        <f t="shared" si="1"/>
        <v>0</v>
      </c>
      <c r="Q7" s="26">
        <f t="shared" si="0"/>
        <v>801</v>
      </c>
    </row>
    <row r="8" spans="1:17" ht="12.75">
      <c r="A8" s="4" t="s">
        <v>0</v>
      </c>
      <c r="B8" s="4" t="s">
        <v>1</v>
      </c>
      <c r="C8" s="4" t="s">
        <v>2</v>
      </c>
      <c r="D8" s="5" t="s">
        <v>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21.75">
      <c r="A9" s="8" t="s">
        <v>18</v>
      </c>
      <c r="B9" s="8" t="s">
        <v>19</v>
      </c>
      <c r="C9" s="8"/>
      <c r="D9" s="9" t="s">
        <v>20</v>
      </c>
      <c r="E9" s="25"/>
      <c r="F9" s="25"/>
      <c r="G9" s="25"/>
      <c r="H9" s="25"/>
      <c r="I9" s="25">
        <v>1</v>
      </c>
      <c r="J9" s="25"/>
      <c r="K9" s="25">
        <v>2</v>
      </c>
      <c r="L9" s="25"/>
      <c r="M9" s="25"/>
      <c r="N9" s="25"/>
      <c r="O9" s="25"/>
      <c r="P9" s="25"/>
      <c r="Q9" s="26">
        <f t="shared" si="0"/>
        <v>3</v>
      </c>
    </row>
    <row r="10" spans="1:17" ht="12.75">
      <c r="A10" s="8" t="s">
        <v>21</v>
      </c>
      <c r="B10" s="8" t="s">
        <v>22</v>
      </c>
      <c r="C10" s="8" t="s">
        <v>23</v>
      </c>
      <c r="D10" s="9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>
        <f t="shared" si="0"/>
        <v>0</v>
      </c>
    </row>
    <row r="11" spans="1:17" ht="12.75">
      <c r="A11" s="8" t="s">
        <v>24</v>
      </c>
      <c r="B11" s="8" t="s">
        <v>25</v>
      </c>
      <c r="C11" s="8"/>
      <c r="D11" s="9" t="s">
        <v>20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>
        <f t="shared" si="0"/>
        <v>0</v>
      </c>
    </row>
    <row r="12" spans="1:17" ht="12.75">
      <c r="A12" s="8" t="s">
        <v>26</v>
      </c>
      <c r="B12" s="8" t="s">
        <v>27</v>
      </c>
      <c r="C12" s="8" t="s">
        <v>23</v>
      </c>
      <c r="D12" s="9" t="s">
        <v>20</v>
      </c>
      <c r="E12" s="25">
        <v>3</v>
      </c>
      <c r="F12" s="25">
        <v>3</v>
      </c>
      <c r="G12" s="25">
        <v>1</v>
      </c>
      <c r="H12" s="25">
        <v>1</v>
      </c>
      <c r="I12" s="25"/>
      <c r="J12" s="25"/>
      <c r="K12" s="25"/>
      <c r="L12" s="25"/>
      <c r="M12" s="25"/>
      <c r="N12" s="25"/>
      <c r="O12" s="25"/>
      <c r="P12" s="25"/>
      <c r="Q12" s="26">
        <f t="shared" si="0"/>
        <v>8</v>
      </c>
    </row>
    <row r="13" spans="1:17" ht="12.75">
      <c r="A13" s="17" t="s">
        <v>28</v>
      </c>
      <c r="B13" s="17" t="s">
        <v>29</v>
      </c>
      <c r="D13" s="18" t="s">
        <v>20</v>
      </c>
      <c r="E13" s="25"/>
      <c r="F13" s="25"/>
      <c r="G13" s="25"/>
      <c r="H13" s="25"/>
      <c r="I13" s="25"/>
      <c r="J13" s="25"/>
      <c r="K13" s="25"/>
      <c r="L13" s="25"/>
      <c r="M13" s="25"/>
      <c r="N13" s="25">
        <v>1</v>
      </c>
      <c r="O13" s="25"/>
      <c r="P13" s="25"/>
      <c r="Q13" s="26">
        <f t="shared" si="0"/>
        <v>1</v>
      </c>
    </row>
    <row r="14" spans="1:17" ht="12.75">
      <c r="A14" s="8"/>
      <c r="B14" s="12" t="s">
        <v>30</v>
      </c>
      <c r="C14" s="12"/>
      <c r="D14" s="13"/>
      <c r="E14" s="25">
        <f>SUM(E9:E13)</f>
        <v>3</v>
      </c>
      <c r="F14" s="25">
        <f aca="true" t="shared" si="2" ref="F14:P14">SUM(F9:F13)</f>
        <v>3</v>
      </c>
      <c r="G14" s="25">
        <f t="shared" si="2"/>
        <v>1</v>
      </c>
      <c r="H14" s="25">
        <f t="shared" si="2"/>
        <v>1</v>
      </c>
      <c r="I14" s="25">
        <f t="shared" si="2"/>
        <v>1</v>
      </c>
      <c r="J14" s="25">
        <f t="shared" si="2"/>
        <v>0</v>
      </c>
      <c r="K14" s="25">
        <f t="shared" si="2"/>
        <v>2</v>
      </c>
      <c r="L14" s="25">
        <f t="shared" si="2"/>
        <v>0</v>
      </c>
      <c r="M14" s="25">
        <f t="shared" si="2"/>
        <v>0</v>
      </c>
      <c r="N14" s="25">
        <f t="shared" si="2"/>
        <v>1</v>
      </c>
      <c r="O14" s="25">
        <f t="shared" si="2"/>
        <v>0</v>
      </c>
      <c r="P14" s="25">
        <f t="shared" si="2"/>
        <v>0</v>
      </c>
      <c r="Q14" s="26">
        <f t="shared" si="0"/>
        <v>12</v>
      </c>
    </row>
    <row r="15" spans="1:17" ht="12.75">
      <c r="A15" s="4" t="s">
        <v>0</v>
      </c>
      <c r="B15" s="4" t="s">
        <v>1</v>
      </c>
      <c r="C15" s="4" t="s">
        <v>2</v>
      </c>
      <c r="D15" s="5" t="s">
        <v>3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2.75">
      <c r="A16" s="8" t="s">
        <v>31</v>
      </c>
      <c r="B16" s="8" t="s">
        <v>32</v>
      </c>
      <c r="C16" s="8" t="s">
        <v>16</v>
      </c>
      <c r="D16" s="9" t="s">
        <v>33</v>
      </c>
      <c r="E16" s="25">
        <v>19</v>
      </c>
      <c r="F16" s="25">
        <v>25</v>
      </c>
      <c r="G16" s="25">
        <v>23</v>
      </c>
      <c r="H16" s="25">
        <v>31</v>
      </c>
      <c r="I16" s="25">
        <v>9</v>
      </c>
      <c r="J16" s="25">
        <v>11</v>
      </c>
      <c r="K16" s="25">
        <v>18</v>
      </c>
      <c r="L16" s="25"/>
      <c r="M16" s="25">
        <v>3</v>
      </c>
      <c r="N16" s="25">
        <v>37</v>
      </c>
      <c r="O16" s="25">
        <v>9</v>
      </c>
      <c r="P16" s="25"/>
      <c r="Q16" s="26">
        <f t="shared" si="0"/>
        <v>185</v>
      </c>
    </row>
    <row r="17" spans="1:17" ht="12.75">
      <c r="A17" s="8" t="s">
        <v>34</v>
      </c>
      <c r="B17" s="8" t="s">
        <v>35</v>
      </c>
      <c r="C17" s="8" t="s">
        <v>8</v>
      </c>
      <c r="D17" s="9" t="s">
        <v>33</v>
      </c>
      <c r="E17" s="25">
        <v>25</v>
      </c>
      <c r="F17" s="25">
        <v>16</v>
      </c>
      <c r="G17" s="25">
        <v>1</v>
      </c>
      <c r="H17" s="25">
        <v>5</v>
      </c>
      <c r="I17" s="25">
        <v>30</v>
      </c>
      <c r="J17" s="25">
        <v>19</v>
      </c>
      <c r="K17" s="25">
        <v>28</v>
      </c>
      <c r="L17" s="25">
        <v>3</v>
      </c>
      <c r="M17" s="25">
        <v>5</v>
      </c>
      <c r="N17" s="25">
        <v>2</v>
      </c>
      <c r="O17" s="25">
        <v>1</v>
      </c>
      <c r="P17" s="25"/>
      <c r="Q17" s="26">
        <f t="shared" si="0"/>
        <v>135</v>
      </c>
    </row>
    <row r="18" spans="1:17" ht="12.75">
      <c r="A18" s="8" t="s">
        <v>36</v>
      </c>
      <c r="B18" s="8" t="s">
        <v>33</v>
      </c>
      <c r="C18" s="8" t="s">
        <v>16</v>
      </c>
      <c r="D18" s="9" t="s">
        <v>33</v>
      </c>
      <c r="E18" s="25">
        <v>2</v>
      </c>
      <c r="F18" s="25">
        <v>4</v>
      </c>
      <c r="G18" s="25">
        <v>3</v>
      </c>
      <c r="H18" s="25"/>
      <c r="I18" s="25"/>
      <c r="J18" s="25"/>
      <c r="K18" s="25">
        <v>24</v>
      </c>
      <c r="L18" s="25">
        <v>8</v>
      </c>
      <c r="M18" s="25">
        <v>1</v>
      </c>
      <c r="N18" s="25">
        <v>3</v>
      </c>
      <c r="O18" s="25"/>
      <c r="P18" s="25"/>
      <c r="Q18" s="26">
        <f t="shared" si="0"/>
        <v>45</v>
      </c>
    </row>
    <row r="19" spans="1:17" ht="12.75">
      <c r="A19" s="8" t="s">
        <v>37</v>
      </c>
      <c r="B19" s="8" t="s">
        <v>38</v>
      </c>
      <c r="C19" s="8" t="s">
        <v>16</v>
      </c>
      <c r="D19" s="9" t="s">
        <v>33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>
        <f t="shared" si="0"/>
        <v>0</v>
      </c>
    </row>
    <row r="20" spans="1:17" ht="12.75">
      <c r="A20" s="8" t="s">
        <v>39</v>
      </c>
      <c r="B20" s="8" t="s">
        <v>40</v>
      </c>
      <c r="C20" s="8" t="s">
        <v>16</v>
      </c>
      <c r="D20" s="9" t="s">
        <v>33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>
        <f t="shared" si="0"/>
        <v>0</v>
      </c>
    </row>
    <row r="21" spans="1:17" ht="12.75">
      <c r="A21" s="8" t="s">
        <v>41</v>
      </c>
      <c r="B21" s="17" t="s">
        <v>42</v>
      </c>
      <c r="C21" s="17" t="s">
        <v>16</v>
      </c>
      <c r="D21" s="18" t="s">
        <v>33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>
        <f t="shared" si="0"/>
        <v>0</v>
      </c>
    </row>
    <row r="22" spans="1:17" ht="12.75">
      <c r="A22" s="8"/>
      <c r="B22" s="12" t="s">
        <v>43</v>
      </c>
      <c r="C22" s="12"/>
      <c r="D22" s="13"/>
      <c r="E22" s="25">
        <f>SUM(E16:E21)</f>
        <v>46</v>
      </c>
      <c r="F22" s="25">
        <f aca="true" t="shared" si="3" ref="F22:P22">SUM(F16:F21)</f>
        <v>45</v>
      </c>
      <c r="G22" s="25">
        <f t="shared" si="3"/>
        <v>27</v>
      </c>
      <c r="H22" s="25">
        <f t="shared" si="3"/>
        <v>36</v>
      </c>
      <c r="I22" s="25">
        <f t="shared" si="3"/>
        <v>39</v>
      </c>
      <c r="J22" s="25">
        <f t="shared" si="3"/>
        <v>30</v>
      </c>
      <c r="K22" s="25">
        <f t="shared" si="3"/>
        <v>70</v>
      </c>
      <c r="L22" s="25">
        <f t="shared" si="3"/>
        <v>11</v>
      </c>
      <c r="M22" s="25">
        <f t="shared" si="3"/>
        <v>9</v>
      </c>
      <c r="N22" s="25">
        <f t="shared" si="3"/>
        <v>42</v>
      </c>
      <c r="O22" s="25">
        <f t="shared" si="3"/>
        <v>10</v>
      </c>
      <c r="P22" s="25">
        <f t="shared" si="3"/>
        <v>0</v>
      </c>
      <c r="Q22" s="26">
        <f t="shared" si="0"/>
        <v>365</v>
      </c>
    </row>
    <row r="23" spans="1:17" ht="12.75">
      <c r="A23" s="4" t="s">
        <v>0</v>
      </c>
      <c r="B23" s="4" t="s">
        <v>1</v>
      </c>
      <c r="C23" s="4" t="s">
        <v>2</v>
      </c>
      <c r="D23" s="5" t="s">
        <v>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21.75">
      <c r="A24" s="8" t="s">
        <v>44</v>
      </c>
      <c r="B24" s="8" t="s">
        <v>45</v>
      </c>
      <c r="C24" s="8" t="s">
        <v>16</v>
      </c>
      <c r="D24" s="9" t="s">
        <v>46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>
        <f t="shared" si="0"/>
        <v>0</v>
      </c>
    </row>
    <row r="25" spans="1:17" ht="12.75">
      <c r="A25" s="8" t="s">
        <v>47</v>
      </c>
      <c r="B25" s="8" t="s">
        <v>48</v>
      </c>
      <c r="C25" s="8"/>
      <c r="D25" s="9" t="s">
        <v>46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>
        <f t="shared" si="0"/>
        <v>0</v>
      </c>
    </row>
    <row r="26" spans="1:17" ht="12.75">
      <c r="A26" s="8" t="s">
        <v>49</v>
      </c>
      <c r="B26" s="8" t="s">
        <v>50</v>
      </c>
      <c r="C26" s="8" t="s">
        <v>8</v>
      </c>
      <c r="D26" s="9" t="s">
        <v>46</v>
      </c>
      <c r="E26" s="25">
        <v>3</v>
      </c>
      <c r="F26" s="25"/>
      <c r="G26" s="25"/>
      <c r="H26" s="25"/>
      <c r="I26" s="25">
        <v>1</v>
      </c>
      <c r="J26" s="25">
        <v>1</v>
      </c>
      <c r="K26" s="25">
        <v>2</v>
      </c>
      <c r="L26" s="25">
        <v>4</v>
      </c>
      <c r="M26" s="25">
        <v>1</v>
      </c>
      <c r="N26" s="25">
        <v>4</v>
      </c>
      <c r="O26" s="25"/>
      <c r="P26" s="25"/>
      <c r="Q26" s="26">
        <f t="shared" si="0"/>
        <v>16</v>
      </c>
    </row>
    <row r="27" spans="1:17" ht="21.75">
      <c r="A27" s="8" t="s">
        <v>51</v>
      </c>
      <c r="B27" s="8" t="s">
        <v>52</v>
      </c>
      <c r="C27" s="8" t="s">
        <v>16</v>
      </c>
      <c r="D27" s="9" t="s">
        <v>46</v>
      </c>
      <c r="E27" s="25">
        <v>1</v>
      </c>
      <c r="F27" s="25">
        <v>2</v>
      </c>
      <c r="G27" s="25">
        <v>9</v>
      </c>
      <c r="H27" s="25">
        <v>28</v>
      </c>
      <c r="I27" s="25">
        <v>4</v>
      </c>
      <c r="J27" s="25"/>
      <c r="K27" s="25">
        <v>43</v>
      </c>
      <c r="L27" s="25">
        <v>25</v>
      </c>
      <c r="M27" s="25">
        <v>1</v>
      </c>
      <c r="N27" s="25">
        <v>1</v>
      </c>
      <c r="O27" s="25"/>
      <c r="P27" s="25"/>
      <c r="Q27" s="26">
        <f t="shared" si="0"/>
        <v>114</v>
      </c>
    </row>
    <row r="28" spans="1:17" ht="21.75">
      <c r="A28" s="8" t="s">
        <v>53</v>
      </c>
      <c r="B28" s="8" t="s">
        <v>54</v>
      </c>
      <c r="C28" s="8" t="s">
        <v>16</v>
      </c>
      <c r="D28" s="9" t="s">
        <v>46</v>
      </c>
      <c r="E28" s="25">
        <v>11</v>
      </c>
      <c r="F28" s="25"/>
      <c r="G28" s="25">
        <v>3</v>
      </c>
      <c r="H28" s="25">
        <v>5</v>
      </c>
      <c r="I28" s="25">
        <v>14</v>
      </c>
      <c r="J28" s="25">
        <v>3</v>
      </c>
      <c r="K28" s="25">
        <v>11</v>
      </c>
      <c r="L28" s="25">
        <v>8</v>
      </c>
      <c r="M28" s="25"/>
      <c r="N28" s="25">
        <v>1</v>
      </c>
      <c r="O28" s="25"/>
      <c r="P28" s="25"/>
      <c r="Q28" s="26">
        <f t="shared" si="0"/>
        <v>56</v>
      </c>
    </row>
    <row r="29" spans="1:17" ht="12.75">
      <c r="A29" s="8"/>
      <c r="B29" s="12" t="s">
        <v>55</v>
      </c>
      <c r="C29" s="12"/>
      <c r="D29" s="13"/>
      <c r="E29" s="25">
        <f>SUM(E24:E28)</f>
        <v>15</v>
      </c>
      <c r="F29" s="25">
        <f aca="true" t="shared" si="4" ref="F29:P29">SUM(F24:F28)</f>
        <v>2</v>
      </c>
      <c r="G29" s="25">
        <f t="shared" si="4"/>
        <v>12</v>
      </c>
      <c r="H29" s="25">
        <f t="shared" si="4"/>
        <v>33</v>
      </c>
      <c r="I29" s="25">
        <f t="shared" si="4"/>
        <v>19</v>
      </c>
      <c r="J29" s="25">
        <f t="shared" si="4"/>
        <v>4</v>
      </c>
      <c r="K29" s="25">
        <f t="shared" si="4"/>
        <v>56</v>
      </c>
      <c r="L29" s="25">
        <f t="shared" si="4"/>
        <v>37</v>
      </c>
      <c r="M29" s="25">
        <f t="shared" si="4"/>
        <v>2</v>
      </c>
      <c r="N29" s="25">
        <f t="shared" si="4"/>
        <v>6</v>
      </c>
      <c r="O29" s="25">
        <f t="shared" si="4"/>
        <v>0</v>
      </c>
      <c r="P29" s="25">
        <f t="shared" si="4"/>
        <v>0</v>
      </c>
      <c r="Q29" s="26">
        <f t="shared" si="0"/>
        <v>186</v>
      </c>
    </row>
    <row r="30" spans="1:17" ht="12.75">
      <c r="A30" s="4" t="s">
        <v>0</v>
      </c>
      <c r="B30" s="4" t="s">
        <v>1</v>
      </c>
      <c r="C30" s="4" t="s">
        <v>2</v>
      </c>
      <c r="D30" s="5" t="s">
        <v>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21.75">
      <c r="A31" s="8" t="s">
        <v>56</v>
      </c>
      <c r="B31" s="8" t="s">
        <v>57</v>
      </c>
      <c r="C31" s="8" t="s">
        <v>16</v>
      </c>
      <c r="D31" s="9" t="s">
        <v>58</v>
      </c>
      <c r="E31" s="25">
        <v>3</v>
      </c>
      <c r="F31" s="25"/>
      <c r="G31" s="25">
        <v>1</v>
      </c>
      <c r="H31" s="25">
        <v>1</v>
      </c>
      <c r="I31" s="25">
        <v>2</v>
      </c>
      <c r="J31" s="25">
        <v>1</v>
      </c>
      <c r="K31" s="25">
        <v>1</v>
      </c>
      <c r="L31" s="25">
        <v>1</v>
      </c>
      <c r="M31" s="25">
        <v>1</v>
      </c>
      <c r="N31" s="25">
        <v>4</v>
      </c>
      <c r="O31" s="25"/>
      <c r="P31" s="25"/>
      <c r="Q31" s="26">
        <f t="shared" si="0"/>
        <v>15</v>
      </c>
    </row>
    <row r="32" spans="1:17" ht="21.75">
      <c r="A32" s="8" t="s">
        <v>59</v>
      </c>
      <c r="B32" s="8" t="s">
        <v>60</v>
      </c>
      <c r="C32" s="8" t="s">
        <v>8</v>
      </c>
      <c r="D32" s="9" t="s">
        <v>58</v>
      </c>
      <c r="E32" s="25"/>
      <c r="F32" s="25"/>
      <c r="G32" s="25">
        <v>2</v>
      </c>
      <c r="H32" s="25">
        <v>4</v>
      </c>
      <c r="I32" s="25">
        <v>4</v>
      </c>
      <c r="J32" s="25"/>
      <c r="K32" s="25">
        <v>1</v>
      </c>
      <c r="L32" s="25"/>
      <c r="M32" s="25"/>
      <c r="N32" s="25"/>
      <c r="O32" s="25"/>
      <c r="P32" s="25"/>
      <c r="Q32" s="26">
        <f t="shared" si="0"/>
        <v>11</v>
      </c>
    </row>
    <row r="33" spans="1:17" ht="21.75">
      <c r="A33" s="8"/>
      <c r="B33" s="12" t="s">
        <v>61</v>
      </c>
      <c r="C33" s="12"/>
      <c r="D33" s="13"/>
      <c r="E33" s="25">
        <f>SUM(E31:E32)</f>
        <v>3</v>
      </c>
      <c r="F33" s="25">
        <f aca="true" t="shared" si="5" ref="F33:P33">SUM(F31:F32)</f>
        <v>0</v>
      </c>
      <c r="G33" s="25">
        <f t="shared" si="5"/>
        <v>3</v>
      </c>
      <c r="H33" s="25">
        <f t="shared" si="5"/>
        <v>5</v>
      </c>
      <c r="I33" s="25">
        <f t="shared" si="5"/>
        <v>6</v>
      </c>
      <c r="J33" s="25">
        <f t="shared" si="5"/>
        <v>1</v>
      </c>
      <c r="K33" s="25">
        <f t="shared" si="5"/>
        <v>2</v>
      </c>
      <c r="L33" s="25">
        <f t="shared" si="5"/>
        <v>1</v>
      </c>
      <c r="M33" s="25">
        <f t="shared" si="5"/>
        <v>1</v>
      </c>
      <c r="N33" s="25">
        <f t="shared" si="5"/>
        <v>4</v>
      </c>
      <c r="O33" s="25">
        <f t="shared" si="5"/>
        <v>0</v>
      </c>
      <c r="P33" s="25">
        <f t="shared" si="5"/>
        <v>0</v>
      </c>
      <c r="Q33" s="26">
        <f t="shared" si="0"/>
        <v>26</v>
      </c>
    </row>
    <row r="34" spans="1:17" ht="12.75">
      <c r="A34" s="4" t="s">
        <v>0</v>
      </c>
      <c r="B34" s="4" t="s">
        <v>1</v>
      </c>
      <c r="C34" s="4" t="s">
        <v>2</v>
      </c>
      <c r="D34" s="5" t="s">
        <v>3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21.75">
      <c r="A35" s="8" t="s">
        <v>62</v>
      </c>
      <c r="B35" s="8" t="s">
        <v>63</v>
      </c>
      <c r="C35" s="8" t="s">
        <v>8</v>
      </c>
      <c r="D35" s="9" t="s">
        <v>64</v>
      </c>
      <c r="E35" s="25"/>
      <c r="F35" s="25"/>
      <c r="G35" s="25"/>
      <c r="H35" s="25"/>
      <c r="I35" s="25"/>
      <c r="J35" s="25"/>
      <c r="K35" s="25"/>
      <c r="L35" s="25"/>
      <c r="M35" s="25"/>
      <c r="N35" s="25">
        <v>1</v>
      </c>
      <c r="O35" s="25"/>
      <c r="P35" s="25"/>
      <c r="Q35" s="26">
        <f t="shared" si="0"/>
        <v>1</v>
      </c>
    </row>
    <row r="36" spans="1:17" ht="21.75">
      <c r="A36" s="8" t="s">
        <v>65</v>
      </c>
      <c r="B36" s="8" t="s">
        <v>66</v>
      </c>
      <c r="C36" s="8" t="s">
        <v>8</v>
      </c>
      <c r="D36" s="9" t="s">
        <v>64</v>
      </c>
      <c r="E36" s="25">
        <v>2</v>
      </c>
      <c r="F36" s="25">
        <v>13</v>
      </c>
      <c r="G36" s="25">
        <v>5</v>
      </c>
      <c r="H36" s="25">
        <v>5</v>
      </c>
      <c r="I36" s="25">
        <v>10</v>
      </c>
      <c r="J36" s="25">
        <v>4</v>
      </c>
      <c r="K36" s="25">
        <v>8</v>
      </c>
      <c r="L36" s="25">
        <v>8</v>
      </c>
      <c r="M36" s="25">
        <v>2</v>
      </c>
      <c r="N36" s="25">
        <v>10</v>
      </c>
      <c r="O36" s="25"/>
      <c r="P36" s="25"/>
      <c r="Q36" s="26">
        <f t="shared" si="0"/>
        <v>67</v>
      </c>
    </row>
    <row r="37" spans="1:17" ht="21.75">
      <c r="A37" s="8" t="s">
        <v>67</v>
      </c>
      <c r="B37" s="8" t="s">
        <v>68</v>
      </c>
      <c r="C37" s="8" t="s">
        <v>8</v>
      </c>
      <c r="D37" s="9" t="s">
        <v>64</v>
      </c>
      <c r="E37" s="25">
        <v>1</v>
      </c>
      <c r="F37" s="25">
        <v>1</v>
      </c>
      <c r="G37" s="25">
        <v>2</v>
      </c>
      <c r="H37" s="25">
        <v>2</v>
      </c>
      <c r="I37" s="25">
        <v>6</v>
      </c>
      <c r="J37" s="25"/>
      <c r="K37" s="25">
        <v>4</v>
      </c>
      <c r="L37" s="25"/>
      <c r="M37" s="25"/>
      <c r="N37" s="25">
        <v>1</v>
      </c>
      <c r="O37" s="25"/>
      <c r="P37" s="25"/>
      <c r="Q37" s="26">
        <f t="shared" si="0"/>
        <v>17</v>
      </c>
    </row>
    <row r="38" spans="1:17" ht="21.75">
      <c r="A38" s="8" t="s">
        <v>69</v>
      </c>
      <c r="B38" s="8" t="s">
        <v>70</v>
      </c>
      <c r="C38" s="8" t="s">
        <v>8</v>
      </c>
      <c r="D38" s="9" t="s">
        <v>64</v>
      </c>
      <c r="E38" s="25">
        <v>1</v>
      </c>
      <c r="F38" s="25"/>
      <c r="G38" s="25"/>
      <c r="H38" s="25"/>
      <c r="I38" s="25"/>
      <c r="J38" s="25"/>
      <c r="K38" s="25"/>
      <c r="L38" s="25"/>
      <c r="M38" s="25"/>
      <c r="N38" s="25">
        <v>1</v>
      </c>
      <c r="O38" s="25"/>
      <c r="P38" s="25"/>
      <c r="Q38" s="26">
        <f t="shared" si="0"/>
        <v>2</v>
      </c>
    </row>
    <row r="39" spans="1:17" ht="21.75">
      <c r="A39" s="8"/>
      <c r="B39" s="12" t="s">
        <v>71</v>
      </c>
      <c r="C39" s="12"/>
      <c r="D39" s="13"/>
      <c r="E39" s="25">
        <f>SUM(E35:E38)</f>
        <v>4</v>
      </c>
      <c r="F39" s="25">
        <f aca="true" t="shared" si="6" ref="F39:P39">SUM(F35:F38)</f>
        <v>14</v>
      </c>
      <c r="G39" s="25">
        <f t="shared" si="6"/>
        <v>7</v>
      </c>
      <c r="H39" s="25">
        <f t="shared" si="6"/>
        <v>7</v>
      </c>
      <c r="I39" s="25">
        <f t="shared" si="6"/>
        <v>16</v>
      </c>
      <c r="J39" s="25">
        <f t="shared" si="6"/>
        <v>4</v>
      </c>
      <c r="K39" s="25">
        <f t="shared" si="6"/>
        <v>12</v>
      </c>
      <c r="L39" s="25">
        <f t="shared" si="6"/>
        <v>8</v>
      </c>
      <c r="M39" s="25">
        <f t="shared" si="6"/>
        <v>2</v>
      </c>
      <c r="N39" s="25">
        <f t="shared" si="6"/>
        <v>13</v>
      </c>
      <c r="O39" s="25">
        <f t="shared" si="6"/>
        <v>0</v>
      </c>
      <c r="P39" s="25">
        <f t="shared" si="6"/>
        <v>0</v>
      </c>
      <c r="Q39" s="26">
        <f t="shared" si="0"/>
        <v>87</v>
      </c>
    </row>
    <row r="40" spans="1:17" ht="12.75">
      <c r="A40" s="4" t="s">
        <v>0</v>
      </c>
      <c r="B40" s="4" t="s">
        <v>1</v>
      </c>
      <c r="C40" s="4" t="s">
        <v>2</v>
      </c>
      <c r="D40" s="5" t="s">
        <v>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21.75">
      <c r="A41" s="8" t="s">
        <v>72</v>
      </c>
      <c r="B41" s="8" t="s">
        <v>73</v>
      </c>
      <c r="C41" s="8" t="s">
        <v>16</v>
      </c>
      <c r="D41" s="9" t="s">
        <v>74</v>
      </c>
      <c r="E41" s="25"/>
      <c r="F41" s="25"/>
      <c r="G41" s="25"/>
      <c r="H41" s="25"/>
      <c r="I41" s="25"/>
      <c r="J41" s="25"/>
      <c r="K41" s="25"/>
      <c r="L41" s="25"/>
      <c r="M41" s="25"/>
      <c r="N41" s="25">
        <v>2</v>
      </c>
      <c r="O41" s="25"/>
      <c r="P41" s="25"/>
      <c r="Q41" s="26">
        <f t="shared" si="0"/>
        <v>2</v>
      </c>
    </row>
    <row r="42" spans="1:17" ht="21.75">
      <c r="A42" s="8" t="s">
        <v>75</v>
      </c>
      <c r="B42" s="8" t="s">
        <v>76</v>
      </c>
      <c r="C42" s="8" t="s">
        <v>8</v>
      </c>
      <c r="D42" s="9" t="s">
        <v>74</v>
      </c>
      <c r="E42" s="25">
        <v>13</v>
      </c>
      <c r="F42" s="25">
        <v>12</v>
      </c>
      <c r="G42" s="25">
        <v>12</v>
      </c>
      <c r="H42" s="25">
        <v>33</v>
      </c>
      <c r="I42" s="25">
        <v>15</v>
      </c>
      <c r="J42" s="25">
        <v>1</v>
      </c>
      <c r="K42" s="25">
        <v>8</v>
      </c>
      <c r="L42" s="25">
        <v>36</v>
      </c>
      <c r="M42" s="25">
        <v>11</v>
      </c>
      <c r="N42" s="25">
        <v>40</v>
      </c>
      <c r="O42" s="25"/>
      <c r="P42" s="25"/>
      <c r="Q42" s="26">
        <f t="shared" si="0"/>
        <v>181</v>
      </c>
    </row>
    <row r="43" spans="1:17" ht="21.75">
      <c r="A43" s="8" t="s">
        <v>77</v>
      </c>
      <c r="B43" s="8" t="s">
        <v>78</v>
      </c>
      <c r="C43" s="8" t="s">
        <v>8</v>
      </c>
      <c r="D43" s="9" t="s">
        <v>74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>
        <f t="shared" si="0"/>
        <v>0</v>
      </c>
    </row>
    <row r="44" spans="1:17" ht="12.75">
      <c r="A44" s="8" t="s">
        <v>79</v>
      </c>
      <c r="B44" s="8" t="s">
        <v>74</v>
      </c>
      <c r="C44" s="8" t="s">
        <v>8</v>
      </c>
      <c r="D44" s="9" t="s">
        <v>74</v>
      </c>
      <c r="E44" s="25">
        <v>22</v>
      </c>
      <c r="F44" s="25">
        <v>9</v>
      </c>
      <c r="G44" s="25">
        <v>12</v>
      </c>
      <c r="H44" s="25">
        <v>20</v>
      </c>
      <c r="I44" s="25">
        <v>13</v>
      </c>
      <c r="J44" s="25">
        <v>13</v>
      </c>
      <c r="K44" s="25">
        <v>25</v>
      </c>
      <c r="L44" s="25">
        <v>8</v>
      </c>
      <c r="M44" s="25">
        <v>6</v>
      </c>
      <c r="N44" s="25">
        <v>20</v>
      </c>
      <c r="O44" s="25">
        <v>1</v>
      </c>
      <c r="P44" s="25"/>
      <c r="Q44" s="26">
        <f t="shared" si="0"/>
        <v>149</v>
      </c>
    </row>
    <row r="45" spans="1:17" ht="12.75">
      <c r="A45" s="8" t="s">
        <v>80</v>
      </c>
      <c r="B45" s="8" t="s">
        <v>74</v>
      </c>
      <c r="C45" s="8" t="s">
        <v>16</v>
      </c>
      <c r="D45" s="9" t="s">
        <v>74</v>
      </c>
      <c r="E45" s="25"/>
      <c r="F45" s="25">
        <v>1</v>
      </c>
      <c r="G45" s="25"/>
      <c r="H45" s="25">
        <v>1</v>
      </c>
      <c r="I45" s="25"/>
      <c r="J45" s="25"/>
      <c r="K45" s="25"/>
      <c r="L45" s="25"/>
      <c r="M45" s="25"/>
      <c r="N45" s="25"/>
      <c r="O45" s="25"/>
      <c r="P45" s="25"/>
      <c r="Q45" s="26">
        <f t="shared" si="0"/>
        <v>2</v>
      </c>
    </row>
    <row r="46" spans="1:17" ht="21.75">
      <c r="A46" s="8" t="s">
        <v>81</v>
      </c>
      <c r="B46" s="8" t="s">
        <v>82</v>
      </c>
      <c r="C46" s="8" t="s">
        <v>16</v>
      </c>
      <c r="D46" s="9" t="s">
        <v>74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>
        <f t="shared" si="0"/>
        <v>0</v>
      </c>
    </row>
    <row r="47" spans="1:17" ht="21.75">
      <c r="A47" s="8" t="s">
        <v>83</v>
      </c>
      <c r="B47" s="8" t="s">
        <v>84</v>
      </c>
      <c r="C47" s="8" t="s">
        <v>16</v>
      </c>
      <c r="D47" s="9" t="s">
        <v>74</v>
      </c>
      <c r="E47" s="25"/>
      <c r="F47" s="25"/>
      <c r="G47" s="25"/>
      <c r="H47" s="25">
        <v>3</v>
      </c>
      <c r="I47" s="25">
        <v>8</v>
      </c>
      <c r="J47" s="25"/>
      <c r="K47" s="25"/>
      <c r="L47" s="25">
        <v>2</v>
      </c>
      <c r="M47" s="25"/>
      <c r="N47" s="25"/>
      <c r="O47" s="25"/>
      <c r="P47" s="25"/>
      <c r="Q47" s="26">
        <f t="shared" si="0"/>
        <v>13</v>
      </c>
    </row>
    <row r="48" spans="1:17" ht="21.75">
      <c r="A48" s="8"/>
      <c r="B48" s="12" t="s">
        <v>85</v>
      </c>
      <c r="C48" s="12"/>
      <c r="D48" s="13"/>
      <c r="E48" s="25">
        <f>SUM(E41:E47)</f>
        <v>35</v>
      </c>
      <c r="F48" s="25">
        <f aca="true" t="shared" si="7" ref="F48:P48">SUM(F41:F47)</f>
        <v>22</v>
      </c>
      <c r="G48" s="25">
        <f t="shared" si="7"/>
        <v>24</v>
      </c>
      <c r="H48" s="25">
        <f t="shared" si="7"/>
        <v>57</v>
      </c>
      <c r="I48" s="25">
        <f t="shared" si="7"/>
        <v>36</v>
      </c>
      <c r="J48" s="25">
        <f t="shared" si="7"/>
        <v>14</v>
      </c>
      <c r="K48" s="25">
        <f t="shared" si="7"/>
        <v>33</v>
      </c>
      <c r="L48" s="25">
        <f t="shared" si="7"/>
        <v>46</v>
      </c>
      <c r="M48" s="25">
        <f t="shared" si="7"/>
        <v>17</v>
      </c>
      <c r="N48" s="25">
        <f t="shared" si="7"/>
        <v>62</v>
      </c>
      <c r="O48" s="25">
        <f t="shared" si="7"/>
        <v>1</v>
      </c>
      <c r="P48" s="25">
        <f t="shared" si="7"/>
        <v>0</v>
      </c>
      <c r="Q48" s="26">
        <f t="shared" si="0"/>
        <v>347</v>
      </c>
    </row>
    <row r="49" spans="1:17" ht="12.75">
      <c r="A49" s="4" t="s">
        <v>0</v>
      </c>
      <c r="B49" s="4" t="s">
        <v>1</v>
      </c>
      <c r="C49" s="4" t="s">
        <v>2</v>
      </c>
      <c r="D49" s="5" t="s">
        <v>3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2.75">
      <c r="A50" s="1" t="s">
        <v>103</v>
      </c>
      <c r="B50" s="1" t="s">
        <v>105</v>
      </c>
      <c r="C50" s="1"/>
      <c r="D50" s="1" t="s">
        <v>105</v>
      </c>
      <c r="E50" s="25"/>
      <c r="F50" s="25"/>
      <c r="G50" s="25"/>
      <c r="H50" s="25">
        <v>3</v>
      </c>
      <c r="I50" s="25"/>
      <c r="J50" s="25">
        <v>12</v>
      </c>
      <c r="K50" s="25">
        <v>9</v>
      </c>
      <c r="L50" s="25">
        <v>7</v>
      </c>
      <c r="M50" s="25">
        <v>2</v>
      </c>
      <c r="N50" s="25">
        <v>1</v>
      </c>
      <c r="O50" s="25"/>
      <c r="P50" s="25"/>
      <c r="Q50" s="26">
        <f t="shared" si="0"/>
        <v>34</v>
      </c>
    </row>
    <row r="51" spans="1:17" ht="12.75">
      <c r="A51" s="1" t="s">
        <v>104</v>
      </c>
      <c r="B51" s="1" t="s">
        <v>105</v>
      </c>
      <c r="C51" s="1"/>
      <c r="D51" s="1" t="s">
        <v>105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>
        <v>1</v>
      </c>
      <c r="P51" s="25"/>
      <c r="Q51" s="26">
        <f t="shared" si="0"/>
        <v>1</v>
      </c>
    </row>
    <row r="52" spans="1:17" ht="21.75">
      <c r="A52" s="1"/>
      <c r="B52" s="12" t="s">
        <v>85</v>
      </c>
      <c r="C52" s="1"/>
      <c r="D52" s="1"/>
      <c r="E52" s="25">
        <f>SUM(E50:E51)</f>
        <v>0</v>
      </c>
      <c r="F52" s="25">
        <f aca="true" t="shared" si="8" ref="F52:P52">SUM(F50:F51)</f>
        <v>0</v>
      </c>
      <c r="G52" s="25">
        <f t="shared" si="8"/>
        <v>0</v>
      </c>
      <c r="H52" s="25">
        <f t="shared" si="8"/>
        <v>3</v>
      </c>
      <c r="I52" s="25">
        <f t="shared" si="8"/>
        <v>0</v>
      </c>
      <c r="J52" s="25">
        <f t="shared" si="8"/>
        <v>12</v>
      </c>
      <c r="K52" s="25">
        <f t="shared" si="8"/>
        <v>9</v>
      </c>
      <c r="L52" s="25">
        <f t="shared" si="8"/>
        <v>7</v>
      </c>
      <c r="M52" s="25">
        <f t="shared" si="8"/>
        <v>2</v>
      </c>
      <c r="N52" s="25">
        <f t="shared" si="8"/>
        <v>1</v>
      </c>
      <c r="O52" s="25">
        <f t="shared" si="8"/>
        <v>1</v>
      </c>
      <c r="P52" s="25">
        <f t="shared" si="8"/>
        <v>0</v>
      </c>
      <c r="Q52" s="26">
        <f t="shared" si="0"/>
        <v>35</v>
      </c>
    </row>
    <row r="53" ht="7.5" customHeight="1"/>
    <row r="54" spans="1:16" ht="21.75">
      <c r="A54" s="23"/>
      <c r="B54" s="22" t="s">
        <v>106</v>
      </c>
      <c r="C54" s="23"/>
      <c r="D54" s="27">
        <f>SUM(E54:P54)</f>
        <v>1859</v>
      </c>
      <c r="E54">
        <f>SUM(E52,E48,E39,E33,E29,E22,E14,E7)</f>
        <v>192</v>
      </c>
      <c r="F54">
        <f aca="true" t="shared" si="9" ref="F54:P54">SUM(F52,F48,F39,F33,F29,F22,F14,F7)</f>
        <v>170</v>
      </c>
      <c r="G54">
        <f t="shared" si="9"/>
        <v>146</v>
      </c>
      <c r="H54">
        <f t="shared" si="9"/>
        <v>219</v>
      </c>
      <c r="I54">
        <f t="shared" si="9"/>
        <v>295</v>
      </c>
      <c r="J54">
        <f t="shared" si="9"/>
        <v>110</v>
      </c>
      <c r="K54">
        <f t="shared" si="9"/>
        <v>281</v>
      </c>
      <c r="L54">
        <f t="shared" si="9"/>
        <v>184</v>
      </c>
      <c r="M54">
        <f t="shared" si="9"/>
        <v>50</v>
      </c>
      <c r="N54">
        <f t="shared" si="9"/>
        <v>193</v>
      </c>
      <c r="O54">
        <f t="shared" si="9"/>
        <v>19</v>
      </c>
      <c r="P54">
        <f t="shared" si="9"/>
        <v>0</v>
      </c>
    </row>
    <row r="55" ht="12.75">
      <c r="B55" s="24"/>
    </row>
    <row r="56" ht="12.75">
      <c r="B56" s="24"/>
    </row>
  </sheetData>
  <sheetProtection/>
  <printOptions/>
  <pageMargins left="0.75" right="0.75" top="1" bottom="1" header="0.5" footer="0.5"/>
  <pageSetup horizontalDpi="600" verticalDpi="6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HSA</dc:creator>
  <cp:keywords/>
  <dc:description/>
  <cp:lastModifiedBy>Richard Pestorich</cp:lastModifiedBy>
  <cp:lastPrinted>2012-01-09T21:34:19Z</cp:lastPrinted>
  <dcterms:created xsi:type="dcterms:W3CDTF">2010-09-22T23:25:35Z</dcterms:created>
  <dcterms:modified xsi:type="dcterms:W3CDTF">2012-05-16T00:40:16Z</dcterms:modified>
  <cp:category/>
  <cp:version/>
  <cp:contentType/>
  <cp:contentStatus/>
</cp:coreProperties>
</file>